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4\CC LE TREUIL UFOLEP\"/>
    </mc:Choice>
  </mc:AlternateContent>
  <xr:revisionPtr revIDLastSave="0" documentId="13_ncr:1_{4DCAF5F5-847F-4BD0-8C67-7715305AFEB7}" xr6:coauthVersionLast="47" xr6:coauthVersionMax="47" xr10:uidLastSave="{00000000-0000-0000-0000-000000000000}"/>
  <bookViews>
    <workbookView xWindow="-120" yWindow="-120" windowWidth="24240" windowHeight="13140" xr2:uid="{361E725B-3886-401B-87AF-B41CB1F758A1}"/>
  </bookViews>
  <sheets>
    <sheet name="Feuil1" sheetId="1" r:id="rId1"/>
  </sheets>
  <externalReferences>
    <externalReference r:id="rId2"/>
    <externalReference r:id="rId3"/>
    <externalReference r:id="rId4"/>
    <externalReference r:id="rId5"/>
    <externalReference r:id="rId6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0" i="1" l="1"/>
  <c r="F60" i="1"/>
  <c r="E60" i="1"/>
  <c r="C60" i="1"/>
  <c r="G59" i="1"/>
  <c r="F59" i="1"/>
  <c r="E59" i="1"/>
  <c r="C59" i="1"/>
  <c r="G58" i="1"/>
  <c r="F58" i="1"/>
  <c r="E58" i="1"/>
  <c r="C58" i="1"/>
  <c r="G57" i="1"/>
  <c r="F57" i="1"/>
  <c r="E57" i="1"/>
  <c r="C57" i="1"/>
  <c r="G56" i="1"/>
  <c r="F56" i="1"/>
  <c r="E56" i="1"/>
  <c r="C56" i="1"/>
  <c r="G55" i="1"/>
  <c r="F55" i="1"/>
  <c r="E55" i="1"/>
  <c r="C55" i="1"/>
  <c r="G54" i="1"/>
  <c r="F54" i="1"/>
  <c r="E54" i="1"/>
  <c r="C54" i="1"/>
  <c r="G53" i="1"/>
  <c r="F53" i="1"/>
  <c r="E53" i="1"/>
  <c r="C53" i="1"/>
  <c r="G52" i="1"/>
  <c r="F52" i="1"/>
  <c r="E52" i="1"/>
  <c r="C52" i="1"/>
  <c r="G51" i="1"/>
  <c r="F51" i="1"/>
  <c r="E51" i="1"/>
  <c r="C51" i="1"/>
  <c r="G50" i="1"/>
  <c r="F50" i="1"/>
  <c r="E50" i="1"/>
  <c r="C50" i="1"/>
  <c r="G49" i="1"/>
  <c r="F49" i="1"/>
  <c r="E49" i="1"/>
  <c r="C49" i="1"/>
  <c r="G48" i="1"/>
  <c r="F48" i="1"/>
  <c r="E48" i="1"/>
  <c r="C48" i="1"/>
  <c r="G47" i="1"/>
  <c r="F47" i="1"/>
  <c r="E47" i="1"/>
  <c r="C47" i="1"/>
  <c r="G46" i="1"/>
  <c r="F46" i="1"/>
  <c r="E46" i="1"/>
  <c r="C46" i="1"/>
  <c r="G45" i="1"/>
  <c r="F45" i="1"/>
  <c r="E45" i="1"/>
  <c r="C45" i="1"/>
  <c r="G44" i="1"/>
  <c r="F44" i="1"/>
  <c r="E44" i="1"/>
  <c r="C44" i="1"/>
  <c r="G43" i="1"/>
  <c r="F43" i="1"/>
  <c r="E43" i="1"/>
  <c r="C43" i="1"/>
  <c r="G42" i="1"/>
  <c r="F42" i="1"/>
  <c r="E42" i="1"/>
  <c r="C42" i="1"/>
  <c r="G41" i="1"/>
  <c r="F41" i="1"/>
  <c r="E41" i="1"/>
  <c r="C41" i="1"/>
  <c r="G40" i="1"/>
  <c r="F40" i="1"/>
  <c r="E40" i="1"/>
  <c r="C40" i="1"/>
  <c r="G39" i="1"/>
  <c r="F39" i="1"/>
  <c r="E39" i="1"/>
  <c r="C39" i="1"/>
  <c r="G38" i="1"/>
  <c r="F38" i="1"/>
  <c r="E38" i="1"/>
  <c r="C38" i="1"/>
  <c r="H36" i="1"/>
  <c r="F35" i="1"/>
  <c r="B35" i="1"/>
  <c r="G33" i="1"/>
  <c r="F33" i="1"/>
  <c r="E33" i="1"/>
  <c r="C33" i="1"/>
  <c r="G32" i="1"/>
  <c r="F32" i="1"/>
  <c r="E32" i="1"/>
  <c r="C32" i="1"/>
  <c r="G31" i="1"/>
  <c r="F31" i="1"/>
  <c r="E31" i="1"/>
  <c r="C31" i="1"/>
  <c r="G30" i="1"/>
  <c r="F30" i="1"/>
  <c r="E30" i="1"/>
  <c r="C30" i="1"/>
  <c r="G29" i="1"/>
  <c r="F29" i="1"/>
  <c r="E29" i="1"/>
  <c r="C29" i="1"/>
  <c r="H28" i="1"/>
  <c r="H29" i="1" s="1"/>
  <c r="H30" i="1" s="1"/>
  <c r="H31" i="1" s="1"/>
  <c r="H32" i="1" s="1"/>
  <c r="H33" i="1" s="1"/>
  <c r="G28" i="1"/>
  <c r="F28" i="1"/>
  <c r="E28" i="1"/>
  <c r="C28" i="1"/>
  <c r="G27" i="1"/>
  <c r="F27" i="1"/>
  <c r="E27" i="1"/>
  <c r="C27" i="1"/>
  <c r="G26" i="1"/>
  <c r="F26" i="1"/>
  <c r="E26" i="1"/>
  <c r="C26" i="1"/>
  <c r="G25" i="1"/>
  <c r="F25" i="1"/>
  <c r="E25" i="1"/>
  <c r="C25" i="1"/>
  <c r="G24" i="1"/>
  <c r="F24" i="1"/>
  <c r="E24" i="1"/>
  <c r="C24" i="1"/>
  <c r="G23" i="1"/>
  <c r="F23" i="1"/>
  <c r="E23" i="1"/>
  <c r="C23" i="1"/>
  <c r="F20" i="1"/>
  <c r="B20" i="1"/>
  <c r="G18" i="1"/>
  <c r="F18" i="1"/>
  <c r="E18" i="1"/>
  <c r="C18" i="1"/>
  <c r="G16" i="1"/>
  <c r="F16" i="1"/>
  <c r="E16" i="1"/>
  <c r="C16" i="1"/>
  <c r="G15" i="1"/>
  <c r="F15" i="1"/>
  <c r="E15" i="1"/>
  <c r="C15" i="1"/>
  <c r="F12" i="1"/>
  <c r="B12" i="1"/>
  <c r="G11" i="1"/>
  <c r="F11" i="1"/>
  <c r="E11" i="1"/>
  <c r="C11" i="1"/>
  <c r="H10" i="1"/>
  <c r="H11" i="1" s="1"/>
  <c r="G10" i="1"/>
  <c r="F10" i="1"/>
  <c r="E10" i="1"/>
  <c r="C10" i="1"/>
  <c r="G9" i="1"/>
  <c r="F9" i="1"/>
  <c r="E9" i="1"/>
  <c r="C9" i="1"/>
  <c r="F6" i="1"/>
  <c r="B6" i="1"/>
  <c r="H5" i="1"/>
  <c r="G5" i="1"/>
  <c r="F5" i="1"/>
  <c r="E5" i="1"/>
  <c r="C5" i="1"/>
  <c r="G4" i="1"/>
  <c r="F4" i="1"/>
  <c r="E4" i="1"/>
  <c r="C4" i="1"/>
  <c r="F2" i="1"/>
  <c r="B2" i="1"/>
  <c r="F1" i="1"/>
  <c r="B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Christian</author>
  </authors>
  <commentList>
    <comment ref="H3" authorId="0" shapeId="0" xr:uid="{551204BE-EB4A-43F8-BD45-A1708517270B}">
      <text>
        <r>
          <rPr>
            <b/>
            <sz val="9"/>
            <color indexed="81"/>
            <rFont val="Tahoma"/>
            <family val="2"/>
          </rPr>
          <t>Format hh:mm:ss.0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8" authorId="0" shapeId="0" xr:uid="{23654BCE-68F6-4C0F-BF13-8CD9D4B2D72C}">
      <text>
        <r>
          <rPr>
            <b/>
            <sz val="9"/>
            <color indexed="81"/>
            <rFont val="Tahoma"/>
            <family val="2"/>
          </rPr>
          <t>Format hh:mm:ss.0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4" authorId="0" shapeId="0" xr:uid="{D974A4CE-85C2-4EA2-9EE5-34EBE686867C}">
      <text>
        <r>
          <rPr>
            <b/>
            <sz val="9"/>
            <color indexed="81"/>
            <rFont val="Tahoma"/>
            <family val="2"/>
          </rPr>
          <t>Format hh:mm:ss.0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2" authorId="0" shapeId="0" xr:uid="{636AE575-7FC1-4AE6-96B4-3539463C349A}">
      <text>
        <r>
          <rPr>
            <b/>
            <sz val="9"/>
            <color indexed="81"/>
            <rFont val="Tahoma"/>
            <family val="2"/>
          </rPr>
          <t>Format hh:mm:ss.0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7" authorId="0" shapeId="0" xr:uid="{3F06F1AD-9E0D-41FB-934C-FF026BFF09F2}">
      <text>
        <r>
          <rPr>
            <b/>
            <sz val="9"/>
            <color indexed="81"/>
            <rFont val="Tahoma"/>
            <family val="2"/>
          </rPr>
          <t>Format hh:mm:ss.0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<sst xmlns="http://schemas.openxmlformats.org/spreadsheetml/2006/main" count="58" uniqueCount="22">
  <si>
    <t>PARTANTS</t>
  </si>
  <si>
    <t>CLASSES</t>
  </si>
  <si>
    <t>Place</t>
  </si>
  <si>
    <t>Doss</t>
  </si>
  <si>
    <t>NOM et PRENOM</t>
  </si>
  <si>
    <t>ASSOCIATION</t>
  </si>
  <si>
    <t>N° LICENCE</t>
  </si>
  <si>
    <t>CAT.</t>
  </si>
  <si>
    <t>TEMPS</t>
  </si>
  <si>
    <t>36.40</t>
  </si>
  <si>
    <t>34.26</t>
  </si>
  <si>
    <t>00.46.55</t>
  </si>
  <si>
    <t>00.47.33</t>
  </si>
  <si>
    <t>00.47.48</t>
  </si>
  <si>
    <t>00.48.37</t>
  </si>
  <si>
    <t>49.31</t>
  </si>
  <si>
    <t>49.08</t>
  </si>
  <si>
    <t>48.28</t>
  </si>
  <si>
    <t>1ERE / 2EME</t>
  </si>
  <si>
    <t>2EME / 4EME</t>
  </si>
  <si>
    <t>FEMININES / CADETS</t>
  </si>
  <si>
    <t>MINIMES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</si>
</sst>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d\-mmm\-yy;@"/>
    <numFmt numFmtId="165" formatCode="[h]\.mm\.ss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</font>
    <font>
      <sz val="10"/>
      <name val="Arial"/>
      <family val="2"/>
    </font>
    <font>
      <b/>
      <sz val="8"/>
      <name val="Book Antiqua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3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9" fillId="0" borderId="2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2024\CC%20LE%20TREUIL%20UFOLEP\GESTION%2011%2012.xls" TargetMode="External"/><Relationship Id="rId1" Type="http://schemas.openxmlformats.org/officeDocument/2006/relationships/externalLinkPath" Target="GESTION%2011%2012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2024\CC%20LE%20TREUIL%20UFOLEP\GESTION%20MINIME.xls" TargetMode="External"/><Relationship Id="rId1" Type="http://schemas.openxmlformats.org/officeDocument/2006/relationships/externalLinkPath" Target="GESTION%20MINIME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2024\CC%20LE%20TREUIL%20UFOLEP\GESTION%20CADET%20FEMININE.xls" TargetMode="External"/><Relationship Id="rId1" Type="http://schemas.openxmlformats.org/officeDocument/2006/relationships/externalLinkPath" Target="GESTION%20CADET%20FEMININE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2024\CC%20LE%20TREUIL%20UFOLEP\GESTION%202%204.xls" TargetMode="External"/><Relationship Id="rId1" Type="http://schemas.openxmlformats.org/officeDocument/2006/relationships/externalLinkPath" Target="GESTION%202%204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2024\CC%20LE%20TREUIL%20UFOLEP\GESTION%201%203.xls" TargetMode="External"/><Relationship Id="rId1" Type="http://schemas.openxmlformats.org/officeDocument/2006/relationships/externalLinkPath" Target="GESTION%201%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de Op"/>
      <sheetName val="Inscription"/>
      <sheetName val="PRIX D EQUIPE"/>
      <sheetName val="ENG Dep"/>
      <sheetName val="EMARGEMENT"/>
      <sheetName val="CLASSEMENT "/>
      <sheetName val="CLASS INTERNET"/>
      <sheetName val="FEUILLE RESULTATS"/>
      <sheetName val="ETAT RESULT"/>
      <sheetName val="ETAT RES VERSO"/>
      <sheetName val="rapport jury"/>
    </sheetNames>
    <sheetDataSet>
      <sheetData sheetId="0"/>
      <sheetData sheetId="1">
        <row r="2">
          <cell r="D2" t="str">
            <v>GOND PONTOUVRE</v>
          </cell>
          <cell r="G2">
            <v>16</v>
          </cell>
        </row>
        <row r="4">
          <cell r="D4" t="str">
            <v>20.01.2024</v>
          </cell>
        </row>
        <row r="5">
          <cell r="D5" t="str">
            <v>11 12 ANS</v>
          </cell>
        </row>
        <row r="8">
          <cell r="F8">
            <v>2</v>
          </cell>
        </row>
        <row r="12">
          <cell r="A12">
            <v>18</v>
          </cell>
          <cell r="C12" t="str">
            <v>BECQUET ADAM</v>
          </cell>
          <cell r="E12" t="str">
            <v>UVC COUHE</v>
          </cell>
          <cell r="F12" t="str">
            <v xml:space="preserve">11  12 </v>
          </cell>
          <cell r="G12" t="str">
            <v>08690239610</v>
          </cell>
        </row>
        <row r="13">
          <cell r="A13">
            <v>19</v>
          </cell>
          <cell r="B13" t="str">
            <v>X</v>
          </cell>
          <cell r="C13" t="str">
            <v>GUICHARD ARMAND</v>
          </cell>
          <cell r="E13" t="str">
            <v>REPARSAC VC</v>
          </cell>
          <cell r="F13" t="str">
            <v>11  12</v>
          </cell>
          <cell r="G13" t="str">
            <v>01693118674</v>
          </cell>
        </row>
        <row r="14">
          <cell r="A14">
            <v>20</v>
          </cell>
          <cell r="B14" t="str">
            <v>X</v>
          </cell>
          <cell r="C14" t="str">
            <v>LALLOUET MADALENE</v>
          </cell>
          <cell r="E14" t="str">
            <v>AC RILHAC RANCON</v>
          </cell>
          <cell r="F14" t="str">
            <v>11 12</v>
          </cell>
          <cell r="G14" t="str">
            <v>08799933070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21</v>
          </cell>
        </row>
        <row r="24">
          <cell r="A24">
            <v>22</v>
          </cell>
        </row>
        <row r="25">
          <cell r="A25">
            <v>23</v>
          </cell>
        </row>
        <row r="26">
          <cell r="A26">
            <v>24</v>
          </cell>
        </row>
        <row r="27">
          <cell r="A27">
            <v>25</v>
          </cell>
        </row>
        <row r="28">
          <cell r="A28">
            <v>26</v>
          </cell>
        </row>
        <row r="29">
          <cell r="A29">
            <v>27</v>
          </cell>
        </row>
        <row r="30">
          <cell r="A30">
            <v>28</v>
          </cell>
        </row>
        <row r="31">
          <cell r="A31">
            <v>29</v>
          </cell>
        </row>
        <row r="32">
          <cell r="A32">
            <v>30</v>
          </cell>
        </row>
        <row r="33">
          <cell r="A33">
            <v>31</v>
          </cell>
        </row>
        <row r="34">
          <cell r="A34">
            <v>32</v>
          </cell>
        </row>
        <row r="35">
          <cell r="A35">
            <v>33</v>
          </cell>
        </row>
        <row r="36">
          <cell r="A36">
            <v>34</v>
          </cell>
        </row>
        <row r="37">
          <cell r="A37">
            <v>35</v>
          </cell>
        </row>
        <row r="38">
          <cell r="A38">
            <v>36</v>
          </cell>
        </row>
        <row r="39">
          <cell r="A39">
            <v>37</v>
          </cell>
        </row>
        <row r="40">
          <cell r="A40">
            <v>38</v>
          </cell>
        </row>
        <row r="41">
          <cell r="A41">
            <v>39</v>
          </cell>
        </row>
        <row r="42">
          <cell r="A42">
            <v>40</v>
          </cell>
        </row>
        <row r="43">
          <cell r="A43">
            <v>41</v>
          </cell>
        </row>
        <row r="44">
          <cell r="A44">
            <v>33</v>
          </cell>
        </row>
        <row r="45">
          <cell r="A45">
            <v>34</v>
          </cell>
        </row>
        <row r="46">
          <cell r="A46">
            <v>35</v>
          </cell>
        </row>
        <row r="47">
          <cell r="A47">
            <v>36</v>
          </cell>
        </row>
        <row r="48">
          <cell r="A48">
            <v>37</v>
          </cell>
        </row>
        <row r="49">
          <cell r="A49">
            <v>38</v>
          </cell>
        </row>
        <row r="50">
          <cell r="A50">
            <v>39</v>
          </cell>
        </row>
        <row r="51">
          <cell r="A51">
            <v>40</v>
          </cell>
        </row>
        <row r="52">
          <cell r="A52">
            <v>41</v>
          </cell>
        </row>
        <row r="53">
          <cell r="A53">
            <v>42</v>
          </cell>
        </row>
        <row r="54">
          <cell r="A54">
            <v>43</v>
          </cell>
        </row>
        <row r="55">
          <cell r="A55">
            <v>44</v>
          </cell>
        </row>
        <row r="56">
          <cell r="A56">
            <v>45</v>
          </cell>
        </row>
        <row r="57">
          <cell r="A57">
            <v>46</v>
          </cell>
        </row>
        <row r="58">
          <cell r="A58">
            <v>47</v>
          </cell>
        </row>
        <row r="59">
          <cell r="A59">
            <v>48</v>
          </cell>
        </row>
        <row r="60">
          <cell r="A60">
            <v>49</v>
          </cell>
        </row>
        <row r="61">
          <cell r="A61">
            <v>50</v>
          </cell>
        </row>
        <row r="62">
          <cell r="A62">
            <v>51</v>
          </cell>
        </row>
        <row r="63">
          <cell r="A63">
            <v>52</v>
          </cell>
        </row>
        <row r="64">
          <cell r="A64">
            <v>53</v>
          </cell>
        </row>
        <row r="65">
          <cell r="A65">
            <v>54</v>
          </cell>
        </row>
        <row r="66">
          <cell r="A66">
            <v>55</v>
          </cell>
        </row>
        <row r="67">
          <cell r="A67">
            <v>56</v>
          </cell>
        </row>
        <row r="68">
          <cell r="A68">
            <v>57</v>
          </cell>
        </row>
        <row r="69">
          <cell r="A69">
            <v>58</v>
          </cell>
        </row>
        <row r="70">
          <cell r="A70">
            <v>59</v>
          </cell>
        </row>
        <row r="71">
          <cell r="A71">
            <v>60</v>
          </cell>
        </row>
        <row r="72">
          <cell r="A72">
            <v>61</v>
          </cell>
        </row>
        <row r="73">
          <cell r="A73">
            <v>62</v>
          </cell>
        </row>
        <row r="74">
          <cell r="A74">
            <v>63</v>
          </cell>
        </row>
        <row r="75">
          <cell r="A75">
            <v>64</v>
          </cell>
        </row>
        <row r="76">
          <cell r="A76">
            <v>65</v>
          </cell>
        </row>
        <row r="77">
          <cell r="A77">
            <v>66</v>
          </cell>
        </row>
        <row r="78">
          <cell r="A78">
            <v>67</v>
          </cell>
        </row>
        <row r="79">
          <cell r="A79">
            <v>68</v>
          </cell>
        </row>
        <row r="80">
          <cell r="A80">
            <v>69</v>
          </cell>
        </row>
        <row r="81">
          <cell r="A81">
            <v>70</v>
          </cell>
        </row>
        <row r="82">
          <cell r="A82">
            <v>71</v>
          </cell>
        </row>
        <row r="83">
          <cell r="A83">
            <v>72</v>
          </cell>
        </row>
        <row r="84">
          <cell r="A84">
            <v>73</v>
          </cell>
        </row>
        <row r="85">
          <cell r="A85">
            <v>74</v>
          </cell>
        </row>
        <row r="86">
          <cell r="A86">
            <v>75</v>
          </cell>
        </row>
        <row r="87">
          <cell r="A87">
            <v>76</v>
          </cell>
        </row>
        <row r="88">
          <cell r="A88">
            <v>77</v>
          </cell>
        </row>
        <row r="89">
          <cell r="A89">
            <v>78</v>
          </cell>
        </row>
        <row r="90">
          <cell r="A90">
            <v>79</v>
          </cell>
        </row>
        <row r="91">
          <cell r="A91">
            <v>80</v>
          </cell>
        </row>
        <row r="92">
          <cell r="A92">
            <v>81</v>
          </cell>
        </row>
        <row r="93">
          <cell r="A93">
            <v>82</v>
          </cell>
        </row>
        <row r="94">
          <cell r="A94">
            <v>83</v>
          </cell>
        </row>
        <row r="95">
          <cell r="A95">
            <v>84</v>
          </cell>
        </row>
        <row r="96">
          <cell r="A96">
            <v>85</v>
          </cell>
        </row>
        <row r="97">
          <cell r="A97">
            <v>86</v>
          </cell>
        </row>
        <row r="98">
          <cell r="A98">
            <v>87</v>
          </cell>
        </row>
        <row r="99">
          <cell r="A99">
            <v>88</v>
          </cell>
        </row>
        <row r="100">
          <cell r="A100">
            <v>89</v>
          </cell>
        </row>
        <row r="101">
          <cell r="A101">
            <v>90</v>
          </cell>
        </row>
        <row r="102">
          <cell r="A102">
            <v>91</v>
          </cell>
        </row>
        <row r="103">
          <cell r="A103">
            <v>92</v>
          </cell>
        </row>
        <row r="104">
          <cell r="A104">
            <v>93</v>
          </cell>
        </row>
        <row r="105">
          <cell r="A105">
            <v>94</v>
          </cell>
        </row>
        <row r="106">
          <cell r="A106">
            <v>95</v>
          </cell>
        </row>
        <row r="107">
          <cell r="A107">
            <v>96</v>
          </cell>
        </row>
        <row r="108">
          <cell r="A108">
            <v>97</v>
          </cell>
        </row>
        <row r="109">
          <cell r="A109">
            <v>98</v>
          </cell>
        </row>
        <row r="110">
          <cell r="A110">
            <v>99</v>
          </cell>
        </row>
        <row r="111">
          <cell r="A111">
            <v>100</v>
          </cell>
        </row>
        <row r="112">
          <cell r="A112">
            <v>101</v>
          </cell>
        </row>
        <row r="113">
          <cell r="A113">
            <v>102</v>
          </cell>
        </row>
        <row r="114">
          <cell r="A114">
            <v>103</v>
          </cell>
        </row>
        <row r="115">
          <cell r="A115">
            <v>104</v>
          </cell>
        </row>
        <row r="116">
          <cell r="A116">
            <v>105</v>
          </cell>
        </row>
        <row r="117">
          <cell r="A117">
            <v>106</v>
          </cell>
        </row>
        <row r="118">
          <cell r="A118">
            <v>107</v>
          </cell>
        </row>
        <row r="119">
          <cell r="A119">
            <v>108</v>
          </cell>
        </row>
        <row r="120">
          <cell r="A120">
            <v>109</v>
          </cell>
        </row>
        <row r="121">
          <cell r="A121">
            <v>110</v>
          </cell>
        </row>
        <row r="122">
          <cell r="A122">
            <v>111</v>
          </cell>
        </row>
        <row r="123">
          <cell r="A123">
            <v>112</v>
          </cell>
        </row>
        <row r="124">
          <cell r="A124">
            <v>113</v>
          </cell>
        </row>
        <row r="125">
          <cell r="A125">
            <v>114</v>
          </cell>
        </row>
        <row r="126">
          <cell r="A126">
            <v>115</v>
          </cell>
        </row>
        <row r="127">
          <cell r="A127">
            <v>116</v>
          </cell>
        </row>
        <row r="128">
          <cell r="A128">
            <v>117</v>
          </cell>
        </row>
        <row r="129">
          <cell r="A129">
            <v>118</v>
          </cell>
        </row>
        <row r="130">
          <cell r="A130">
            <v>119</v>
          </cell>
        </row>
        <row r="131">
          <cell r="A131">
            <v>120</v>
          </cell>
        </row>
        <row r="132">
          <cell r="A132">
            <v>121</v>
          </cell>
        </row>
        <row r="133">
          <cell r="A133">
            <v>122</v>
          </cell>
        </row>
        <row r="134">
          <cell r="A134">
            <v>123</v>
          </cell>
        </row>
        <row r="135">
          <cell r="A135">
            <v>124</v>
          </cell>
        </row>
        <row r="136">
          <cell r="A136">
            <v>125</v>
          </cell>
        </row>
        <row r="137">
          <cell r="A137">
            <v>126</v>
          </cell>
        </row>
        <row r="138">
          <cell r="A138">
            <v>127</v>
          </cell>
        </row>
        <row r="139">
          <cell r="A139">
            <v>128</v>
          </cell>
        </row>
        <row r="140">
          <cell r="A140">
            <v>129</v>
          </cell>
        </row>
        <row r="141">
          <cell r="A141">
            <v>130</v>
          </cell>
        </row>
        <row r="142">
          <cell r="A142">
            <v>131</v>
          </cell>
        </row>
        <row r="143">
          <cell r="A143">
            <v>132</v>
          </cell>
        </row>
        <row r="144">
          <cell r="A144">
            <v>133</v>
          </cell>
        </row>
        <row r="145">
          <cell r="A145">
            <v>134</v>
          </cell>
        </row>
        <row r="146">
          <cell r="A146">
            <v>135</v>
          </cell>
        </row>
        <row r="147">
          <cell r="A147">
            <v>136</v>
          </cell>
        </row>
        <row r="148">
          <cell r="A148">
            <v>137</v>
          </cell>
        </row>
        <row r="149">
          <cell r="A149">
            <v>138</v>
          </cell>
        </row>
        <row r="150">
          <cell r="A150">
            <v>139</v>
          </cell>
        </row>
        <row r="151">
          <cell r="A151">
            <v>140</v>
          </cell>
        </row>
        <row r="152">
          <cell r="A152">
            <v>141</v>
          </cell>
        </row>
        <row r="153">
          <cell r="A153">
            <v>142</v>
          </cell>
        </row>
        <row r="154">
          <cell r="A154">
            <v>143</v>
          </cell>
        </row>
        <row r="155">
          <cell r="A155">
            <v>144</v>
          </cell>
        </row>
        <row r="156">
          <cell r="A156">
            <v>145</v>
          </cell>
        </row>
        <row r="157">
          <cell r="A157">
            <v>146</v>
          </cell>
        </row>
        <row r="158">
          <cell r="A158">
            <v>147</v>
          </cell>
        </row>
        <row r="159">
          <cell r="A159">
            <v>148</v>
          </cell>
        </row>
        <row r="160">
          <cell r="A160">
            <v>149</v>
          </cell>
        </row>
        <row r="161">
          <cell r="A161">
            <v>150</v>
          </cell>
        </row>
        <row r="162">
          <cell r="A162">
            <v>151</v>
          </cell>
        </row>
        <row r="163">
          <cell r="A163">
            <v>152</v>
          </cell>
        </row>
        <row r="164">
          <cell r="A164">
            <v>153</v>
          </cell>
        </row>
        <row r="165">
          <cell r="A165">
            <v>154</v>
          </cell>
        </row>
        <row r="166">
          <cell r="A166">
            <v>155</v>
          </cell>
        </row>
        <row r="167">
          <cell r="A167">
            <v>156</v>
          </cell>
        </row>
        <row r="168">
          <cell r="A168">
            <v>157</v>
          </cell>
        </row>
        <row r="169">
          <cell r="A169">
            <v>158</v>
          </cell>
        </row>
        <row r="170">
          <cell r="A170">
            <v>159</v>
          </cell>
        </row>
        <row r="171">
          <cell r="A171">
            <v>160</v>
          </cell>
        </row>
        <row r="172">
          <cell r="A172">
            <v>161</v>
          </cell>
        </row>
        <row r="173">
          <cell r="A173">
            <v>162</v>
          </cell>
        </row>
        <row r="174">
          <cell r="A174">
            <v>163</v>
          </cell>
        </row>
        <row r="175">
          <cell r="A175">
            <v>164</v>
          </cell>
        </row>
        <row r="176">
          <cell r="A176">
            <v>165</v>
          </cell>
        </row>
        <row r="177">
          <cell r="A177">
            <v>166</v>
          </cell>
        </row>
        <row r="178">
          <cell r="A178">
            <v>167</v>
          </cell>
        </row>
        <row r="179">
          <cell r="A179">
            <v>168</v>
          </cell>
        </row>
        <row r="180">
          <cell r="A180">
            <v>169</v>
          </cell>
        </row>
        <row r="181">
          <cell r="A181">
            <v>170</v>
          </cell>
        </row>
        <row r="182">
          <cell r="A182">
            <v>171</v>
          </cell>
        </row>
        <row r="183">
          <cell r="A183">
            <v>172</v>
          </cell>
        </row>
        <row r="184">
          <cell r="A184">
            <v>173</v>
          </cell>
        </row>
        <row r="185">
          <cell r="A185">
            <v>174</v>
          </cell>
        </row>
        <row r="186">
          <cell r="A186">
            <v>175</v>
          </cell>
        </row>
        <row r="187">
          <cell r="A187">
            <v>176</v>
          </cell>
        </row>
        <row r="188">
          <cell r="A188">
            <v>177</v>
          </cell>
        </row>
        <row r="189">
          <cell r="A189">
            <v>178</v>
          </cell>
        </row>
        <row r="190">
          <cell r="A190">
            <v>179</v>
          </cell>
        </row>
        <row r="191">
          <cell r="A191">
            <v>180</v>
          </cell>
        </row>
        <row r="192">
          <cell r="A192">
            <v>181</v>
          </cell>
        </row>
        <row r="193">
          <cell r="A193">
            <v>182</v>
          </cell>
        </row>
        <row r="194">
          <cell r="A194">
            <v>183</v>
          </cell>
        </row>
        <row r="195">
          <cell r="A195">
            <v>184</v>
          </cell>
        </row>
        <row r="196">
          <cell r="A196">
            <v>185</v>
          </cell>
        </row>
        <row r="197">
          <cell r="A197">
            <v>186</v>
          </cell>
        </row>
        <row r="198">
          <cell r="A198">
            <v>187</v>
          </cell>
        </row>
        <row r="199">
          <cell r="A199">
            <v>188</v>
          </cell>
        </row>
        <row r="200">
          <cell r="A200">
            <v>189</v>
          </cell>
        </row>
        <row r="201">
          <cell r="A201">
            <v>190</v>
          </cell>
        </row>
        <row r="202">
          <cell r="A202">
            <v>191</v>
          </cell>
        </row>
        <row r="203">
          <cell r="A203">
            <v>192</v>
          </cell>
        </row>
        <row r="204">
          <cell r="A204">
            <v>193</v>
          </cell>
        </row>
        <row r="205">
          <cell r="A205">
            <v>194</v>
          </cell>
        </row>
        <row r="206">
          <cell r="A206">
            <v>195</v>
          </cell>
        </row>
        <row r="207">
          <cell r="A207">
            <v>196</v>
          </cell>
        </row>
        <row r="208">
          <cell r="A208">
            <v>197</v>
          </cell>
        </row>
        <row r="209">
          <cell r="A209">
            <v>198</v>
          </cell>
        </row>
        <row r="210">
          <cell r="A210">
            <v>199</v>
          </cell>
        </row>
        <row r="211">
          <cell r="A211">
            <v>200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de Op"/>
      <sheetName val="Inscription"/>
      <sheetName val="PRIX D EQUIPE"/>
      <sheetName val="ENG Dep"/>
      <sheetName val="EMARGEMENT"/>
      <sheetName val="CLASSEMENT "/>
      <sheetName val="CLASS INTERNET"/>
      <sheetName val="FEUILLE RESULTATS"/>
      <sheetName val="ETAT RESULT"/>
      <sheetName val="ETAT RES VERSO"/>
      <sheetName val="rapport jury"/>
    </sheetNames>
    <sheetDataSet>
      <sheetData sheetId="0"/>
      <sheetData sheetId="1">
        <row r="4">
          <cell r="D4" t="str">
            <v>20.01.2024</v>
          </cell>
        </row>
        <row r="7">
          <cell r="D7" t="str">
            <v>FOIS</v>
          </cell>
          <cell r="G7" t="str">
            <v>KMS</v>
          </cell>
        </row>
        <row r="12">
          <cell r="A12">
            <v>85</v>
          </cell>
          <cell r="B12" t="str">
            <v>X</v>
          </cell>
          <cell r="C12" t="str">
            <v>LALLOUET ARTHUR</v>
          </cell>
          <cell r="E12" t="str">
            <v>AC RILHAC RANCON</v>
          </cell>
          <cell r="F12" t="str">
            <v>MINIME</v>
          </cell>
          <cell r="G12" t="str">
            <v>08799933069</v>
          </cell>
        </row>
        <row r="13">
          <cell r="A13">
            <v>86</v>
          </cell>
          <cell r="B13" t="str">
            <v>X</v>
          </cell>
          <cell r="C13" t="str">
            <v xml:space="preserve">LALOUET JEAN </v>
          </cell>
          <cell r="E13" t="str">
            <v>AC RILHAC RANCON</v>
          </cell>
          <cell r="F13" t="str">
            <v>MINIME</v>
          </cell>
          <cell r="G13" t="str">
            <v>08799933073</v>
          </cell>
        </row>
        <row r="14">
          <cell r="A14">
            <v>87</v>
          </cell>
          <cell r="B14" t="str">
            <v>X</v>
          </cell>
          <cell r="C14" t="str">
            <v>AGARD TIMAO</v>
          </cell>
          <cell r="E14" t="str">
            <v>GUIDON MANSLOIS</v>
          </cell>
          <cell r="F14" t="str">
            <v>MINIME</v>
          </cell>
          <cell r="G14" t="str">
            <v>01693133155</v>
          </cell>
        </row>
        <row r="15">
          <cell r="A15">
            <v>88</v>
          </cell>
          <cell r="B15" t="str">
            <v>X</v>
          </cell>
          <cell r="C15" t="str">
            <v>BAUDAT RAPHAEL</v>
          </cell>
          <cell r="E15" t="str">
            <v>UVC COUHE</v>
          </cell>
          <cell r="F15" t="str">
            <v>MINIME</v>
          </cell>
          <cell r="G15" t="str">
            <v>086902241073</v>
          </cell>
        </row>
        <row r="16">
          <cell r="A16">
            <v>89</v>
          </cell>
        </row>
        <row r="17">
          <cell r="A17">
            <v>90</v>
          </cell>
        </row>
        <row r="18">
          <cell r="A18">
            <v>91</v>
          </cell>
        </row>
        <row r="19">
          <cell r="A19">
            <v>92</v>
          </cell>
        </row>
        <row r="20">
          <cell r="A20">
            <v>93</v>
          </cell>
        </row>
        <row r="21">
          <cell r="A21">
            <v>94</v>
          </cell>
        </row>
        <row r="22">
          <cell r="A22">
            <v>95</v>
          </cell>
        </row>
        <row r="23">
          <cell r="A23">
            <v>96</v>
          </cell>
        </row>
        <row r="24">
          <cell r="A24">
            <v>97</v>
          </cell>
        </row>
        <row r="25">
          <cell r="A25">
            <v>98</v>
          </cell>
        </row>
        <row r="26">
          <cell r="A26">
            <v>99</v>
          </cell>
        </row>
        <row r="27">
          <cell r="A27">
            <v>100</v>
          </cell>
        </row>
        <row r="28">
          <cell r="A28">
            <v>101</v>
          </cell>
        </row>
        <row r="29">
          <cell r="A29">
            <v>102</v>
          </cell>
        </row>
        <row r="30">
          <cell r="A30">
            <v>103</v>
          </cell>
        </row>
        <row r="31">
          <cell r="A31">
            <v>104</v>
          </cell>
        </row>
        <row r="32">
          <cell r="A32">
            <v>105</v>
          </cell>
        </row>
        <row r="33">
          <cell r="A33">
            <v>106</v>
          </cell>
        </row>
        <row r="34">
          <cell r="A34">
            <v>107</v>
          </cell>
        </row>
        <row r="35">
          <cell r="A35">
            <v>108</v>
          </cell>
        </row>
        <row r="36">
          <cell r="A36">
            <v>109</v>
          </cell>
        </row>
        <row r="37">
          <cell r="A37">
            <v>110</v>
          </cell>
        </row>
        <row r="38">
          <cell r="A38">
            <v>111</v>
          </cell>
        </row>
        <row r="39">
          <cell r="A39">
            <v>112</v>
          </cell>
        </row>
        <row r="40">
          <cell r="A40">
            <v>113</v>
          </cell>
        </row>
        <row r="41">
          <cell r="A41">
            <v>114</v>
          </cell>
        </row>
        <row r="42">
          <cell r="A42">
            <v>115</v>
          </cell>
        </row>
        <row r="43">
          <cell r="A43">
            <v>116</v>
          </cell>
        </row>
        <row r="44">
          <cell r="A44">
            <v>117</v>
          </cell>
        </row>
        <row r="45">
          <cell r="A45">
            <v>118</v>
          </cell>
        </row>
        <row r="46">
          <cell r="A46">
            <v>119</v>
          </cell>
        </row>
        <row r="47">
          <cell r="A47">
            <v>120</v>
          </cell>
        </row>
        <row r="48">
          <cell r="A48">
            <v>121</v>
          </cell>
        </row>
        <row r="49">
          <cell r="A49">
            <v>122</v>
          </cell>
        </row>
        <row r="50">
          <cell r="A50">
            <v>123</v>
          </cell>
        </row>
        <row r="51">
          <cell r="A51">
            <v>124</v>
          </cell>
        </row>
        <row r="52">
          <cell r="A52">
            <v>125</v>
          </cell>
        </row>
        <row r="53">
          <cell r="A53">
            <v>126</v>
          </cell>
        </row>
        <row r="54">
          <cell r="A54">
            <v>127</v>
          </cell>
        </row>
        <row r="55">
          <cell r="A55">
            <v>128</v>
          </cell>
        </row>
        <row r="56">
          <cell r="A56">
            <v>129</v>
          </cell>
        </row>
        <row r="57">
          <cell r="A57">
            <v>130</v>
          </cell>
        </row>
        <row r="58">
          <cell r="A58">
            <v>131</v>
          </cell>
        </row>
        <row r="59">
          <cell r="A59">
            <v>132</v>
          </cell>
        </row>
        <row r="60">
          <cell r="A60">
            <v>133</v>
          </cell>
        </row>
        <row r="61">
          <cell r="A61">
            <v>134</v>
          </cell>
        </row>
        <row r="62">
          <cell r="A62">
            <v>135</v>
          </cell>
        </row>
        <row r="63">
          <cell r="A63">
            <v>136</v>
          </cell>
        </row>
        <row r="64">
          <cell r="A64">
            <v>137</v>
          </cell>
        </row>
        <row r="65">
          <cell r="A65">
            <v>138</v>
          </cell>
        </row>
        <row r="66">
          <cell r="A66">
            <v>139</v>
          </cell>
        </row>
        <row r="67">
          <cell r="A67">
            <v>140</v>
          </cell>
        </row>
        <row r="68">
          <cell r="A68">
            <v>141</v>
          </cell>
        </row>
        <row r="69">
          <cell r="A69">
            <v>142</v>
          </cell>
        </row>
        <row r="70">
          <cell r="A70">
            <v>143</v>
          </cell>
        </row>
        <row r="71">
          <cell r="A71">
            <v>144</v>
          </cell>
        </row>
        <row r="72">
          <cell r="A72">
            <v>145</v>
          </cell>
        </row>
        <row r="73">
          <cell r="A73">
            <v>146</v>
          </cell>
        </row>
        <row r="74">
          <cell r="A74">
            <v>147</v>
          </cell>
        </row>
        <row r="75">
          <cell r="A75">
            <v>148</v>
          </cell>
        </row>
        <row r="76">
          <cell r="A76">
            <v>149</v>
          </cell>
        </row>
        <row r="77">
          <cell r="A77">
            <v>150</v>
          </cell>
        </row>
        <row r="78">
          <cell r="A78">
            <v>151</v>
          </cell>
        </row>
        <row r="79">
          <cell r="A79">
            <v>152</v>
          </cell>
        </row>
        <row r="80">
          <cell r="A80">
            <v>153</v>
          </cell>
        </row>
        <row r="81">
          <cell r="A81">
            <v>154</v>
          </cell>
        </row>
        <row r="82">
          <cell r="A82">
            <v>155</v>
          </cell>
        </row>
        <row r="83">
          <cell r="A83">
            <v>156</v>
          </cell>
        </row>
        <row r="84">
          <cell r="A84">
            <v>157</v>
          </cell>
        </row>
        <row r="85">
          <cell r="A85">
            <v>158</v>
          </cell>
        </row>
        <row r="86">
          <cell r="A86">
            <v>159</v>
          </cell>
        </row>
        <row r="87">
          <cell r="A87">
            <v>160</v>
          </cell>
        </row>
        <row r="88">
          <cell r="A88">
            <v>161</v>
          </cell>
        </row>
        <row r="89">
          <cell r="A89">
            <v>162</v>
          </cell>
        </row>
        <row r="90">
          <cell r="A90">
            <v>163</v>
          </cell>
        </row>
        <row r="91">
          <cell r="A91">
            <v>164</v>
          </cell>
        </row>
        <row r="92">
          <cell r="A92">
            <v>165</v>
          </cell>
        </row>
        <row r="93">
          <cell r="A93">
            <v>166</v>
          </cell>
        </row>
        <row r="94">
          <cell r="A94">
            <v>167</v>
          </cell>
        </row>
        <row r="95">
          <cell r="A95">
            <v>168</v>
          </cell>
        </row>
        <row r="96">
          <cell r="A96">
            <v>169</v>
          </cell>
        </row>
        <row r="97">
          <cell r="A97">
            <v>170</v>
          </cell>
        </row>
        <row r="98">
          <cell r="A98">
            <v>171</v>
          </cell>
        </row>
        <row r="99">
          <cell r="A99">
            <v>172</v>
          </cell>
        </row>
        <row r="100">
          <cell r="A100">
            <v>173</v>
          </cell>
        </row>
        <row r="101">
          <cell r="A101">
            <v>174</v>
          </cell>
        </row>
        <row r="102">
          <cell r="A102">
            <v>175</v>
          </cell>
        </row>
        <row r="103">
          <cell r="A103">
            <v>176</v>
          </cell>
        </row>
        <row r="104">
          <cell r="A104">
            <v>177</v>
          </cell>
        </row>
        <row r="105">
          <cell r="A105">
            <v>178</v>
          </cell>
        </row>
        <row r="106">
          <cell r="A106">
            <v>179</v>
          </cell>
        </row>
        <row r="107">
          <cell r="A107">
            <v>180</v>
          </cell>
        </row>
        <row r="108">
          <cell r="A108">
            <v>181</v>
          </cell>
        </row>
        <row r="109">
          <cell r="A109">
            <v>182</v>
          </cell>
        </row>
        <row r="110">
          <cell r="A110">
            <v>183</v>
          </cell>
        </row>
        <row r="111">
          <cell r="A111">
            <v>184</v>
          </cell>
        </row>
        <row r="112">
          <cell r="A112">
            <v>185</v>
          </cell>
        </row>
        <row r="113">
          <cell r="A113">
            <v>186</v>
          </cell>
        </row>
        <row r="114">
          <cell r="A114">
            <v>187</v>
          </cell>
        </row>
        <row r="115">
          <cell r="A115">
            <v>188</v>
          </cell>
        </row>
        <row r="116">
          <cell r="A116">
            <v>189</v>
          </cell>
        </row>
        <row r="117">
          <cell r="A117">
            <v>190</v>
          </cell>
        </row>
        <row r="118">
          <cell r="A118">
            <v>191</v>
          </cell>
        </row>
        <row r="119">
          <cell r="A119">
            <v>192</v>
          </cell>
        </row>
        <row r="120">
          <cell r="A120">
            <v>193</v>
          </cell>
        </row>
        <row r="121">
          <cell r="A121">
            <v>194</v>
          </cell>
        </row>
        <row r="122">
          <cell r="A122">
            <v>195</v>
          </cell>
        </row>
        <row r="123">
          <cell r="A123">
            <v>196</v>
          </cell>
        </row>
        <row r="124">
          <cell r="A124">
            <v>197</v>
          </cell>
        </row>
        <row r="125">
          <cell r="A125">
            <v>198</v>
          </cell>
        </row>
        <row r="126">
          <cell r="A126">
            <v>199</v>
          </cell>
        </row>
        <row r="127">
          <cell r="A127">
            <v>200</v>
          </cell>
        </row>
        <row r="128">
          <cell r="A128">
            <v>201</v>
          </cell>
        </row>
        <row r="129">
          <cell r="A129">
            <v>202</v>
          </cell>
        </row>
        <row r="130">
          <cell r="A130">
            <v>203</v>
          </cell>
        </row>
        <row r="131">
          <cell r="A131">
            <v>204</v>
          </cell>
        </row>
        <row r="132">
          <cell r="A132">
            <v>205</v>
          </cell>
        </row>
        <row r="133">
          <cell r="A133">
            <v>206</v>
          </cell>
        </row>
        <row r="134">
          <cell r="A134">
            <v>207</v>
          </cell>
        </row>
        <row r="135">
          <cell r="A135">
            <v>208</v>
          </cell>
        </row>
        <row r="136">
          <cell r="A136">
            <v>209</v>
          </cell>
        </row>
        <row r="137">
          <cell r="A137">
            <v>210</v>
          </cell>
        </row>
        <row r="138">
          <cell r="A138">
            <v>211</v>
          </cell>
        </row>
        <row r="139">
          <cell r="A139">
            <v>212</v>
          </cell>
        </row>
        <row r="140">
          <cell r="A140">
            <v>213</v>
          </cell>
        </row>
        <row r="141">
          <cell r="A141">
            <v>214</v>
          </cell>
        </row>
        <row r="142">
          <cell r="A142">
            <v>215</v>
          </cell>
        </row>
        <row r="143">
          <cell r="A143">
            <v>216</v>
          </cell>
        </row>
        <row r="144">
          <cell r="A144">
            <v>217</v>
          </cell>
        </row>
        <row r="145">
          <cell r="A145">
            <v>218</v>
          </cell>
        </row>
        <row r="146">
          <cell r="A146">
            <v>219</v>
          </cell>
        </row>
        <row r="147">
          <cell r="A147">
            <v>220</v>
          </cell>
        </row>
        <row r="148">
          <cell r="A148">
            <v>221</v>
          </cell>
        </row>
        <row r="149">
          <cell r="A149">
            <v>222</v>
          </cell>
        </row>
        <row r="150">
          <cell r="A150">
            <v>219</v>
          </cell>
        </row>
        <row r="151">
          <cell r="A151">
            <v>220</v>
          </cell>
        </row>
        <row r="152">
          <cell r="A152">
            <v>221</v>
          </cell>
        </row>
        <row r="153">
          <cell r="A153">
            <v>222</v>
          </cell>
        </row>
        <row r="154">
          <cell r="A154">
            <v>223</v>
          </cell>
        </row>
        <row r="155">
          <cell r="A155">
            <v>224</v>
          </cell>
        </row>
        <row r="156">
          <cell r="A156">
            <v>225</v>
          </cell>
        </row>
        <row r="157">
          <cell r="A157">
            <v>226</v>
          </cell>
        </row>
        <row r="158">
          <cell r="A158">
            <v>227</v>
          </cell>
        </row>
        <row r="159">
          <cell r="A159">
            <v>228</v>
          </cell>
        </row>
        <row r="160">
          <cell r="A160">
            <v>229</v>
          </cell>
        </row>
        <row r="161">
          <cell r="A161">
            <v>230</v>
          </cell>
        </row>
        <row r="162">
          <cell r="A162">
            <v>231</v>
          </cell>
        </row>
        <row r="163">
          <cell r="A163">
            <v>232</v>
          </cell>
        </row>
        <row r="164">
          <cell r="A164">
            <v>153</v>
          </cell>
        </row>
        <row r="165">
          <cell r="A165">
            <v>154</v>
          </cell>
        </row>
        <row r="166">
          <cell r="A166">
            <v>155</v>
          </cell>
        </row>
        <row r="167">
          <cell r="A167">
            <v>156</v>
          </cell>
        </row>
        <row r="168">
          <cell r="A168">
            <v>157</v>
          </cell>
        </row>
        <row r="169">
          <cell r="A169">
            <v>158</v>
          </cell>
        </row>
        <row r="170">
          <cell r="A170">
            <v>159</v>
          </cell>
        </row>
        <row r="171">
          <cell r="A171">
            <v>160</v>
          </cell>
        </row>
        <row r="172">
          <cell r="A172">
            <v>161</v>
          </cell>
        </row>
        <row r="173">
          <cell r="A173">
            <v>162</v>
          </cell>
        </row>
        <row r="174">
          <cell r="A174">
            <v>163</v>
          </cell>
        </row>
        <row r="175">
          <cell r="A175">
            <v>164</v>
          </cell>
        </row>
        <row r="176">
          <cell r="A176">
            <v>165</v>
          </cell>
        </row>
        <row r="177">
          <cell r="A177">
            <v>166</v>
          </cell>
        </row>
        <row r="178">
          <cell r="A178">
            <v>167</v>
          </cell>
        </row>
        <row r="179">
          <cell r="A179">
            <v>168</v>
          </cell>
        </row>
        <row r="180">
          <cell r="A180">
            <v>169</v>
          </cell>
        </row>
        <row r="181">
          <cell r="A181">
            <v>170</v>
          </cell>
        </row>
        <row r="182">
          <cell r="A182">
            <v>171</v>
          </cell>
        </row>
        <row r="183">
          <cell r="A183">
            <v>172</v>
          </cell>
        </row>
        <row r="184">
          <cell r="A184">
            <v>173</v>
          </cell>
        </row>
        <row r="185">
          <cell r="A185">
            <v>174</v>
          </cell>
        </row>
        <row r="186">
          <cell r="A186">
            <v>175</v>
          </cell>
        </row>
        <row r="187">
          <cell r="A187">
            <v>176</v>
          </cell>
        </row>
        <row r="188">
          <cell r="A188">
            <v>177</v>
          </cell>
        </row>
        <row r="189">
          <cell r="A189">
            <v>178</v>
          </cell>
        </row>
        <row r="190">
          <cell r="A190">
            <v>179</v>
          </cell>
        </row>
        <row r="191">
          <cell r="A191">
            <v>180</v>
          </cell>
        </row>
        <row r="192">
          <cell r="A192">
            <v>181</v>
          </cell>
        </row>
        <row r="193">
          <cell r="A193">
            <v>182</v>
          </cell>
        </row>
        <row r="194">
          <cell r="A194">
            <v>183</v>
          </cell>
        </row>
        <row r="195">
          <cell r="A195">
            <v>184</v>
          </cell>
        </row>
        <row r="196">
          <cell r="A196">
            <v>185</v>
          </cell>
        </row>
        <row r="197">
          <cell r="A197">
            <v>186</v>
          </cell>
        </row>
        <row r="198">
          <cell r="A198">
            <v>187</v>
          </cell>
        </row>
        <row r="199">
          <cell r="A199">
            <v>188</v>
          </cell>
        </row>
        <row r="200">
          <cell r="A200">
            <v>189</v>
          </cell>
        </row>
        <row r="201">
          <cell r="A201">
            <v>190</v>
          </cell>
        </row>
        <row r="202">
          <cell r="A202">
            <v>191</v>
          </cell>
        </row>
        <row r="203">
          <cell r="A203">
            <v>192</v>
          </cell>
        </row>
        <row r="204">
          <cell r="A204">
            <v>193</v>
          </cell>
        </row>
        <row r="205">
          <cell r="A205">
            <v>194</v>
          </cell>
        </row>
        <row r="206">
          <cell r="A206">
            <v>195</v>
          </cell>
        </row>
        <row r="207">
          <cell r="A207">
            <v>196</v>
          </cell>
        </row>
        <row r="208">
          <cell r="A208">
            <v>197</v>
          </cell>
        </row>
        <row r="209">
          <cell r="A209">
            <v>198</v>
          </cell>
        </row>
        <row r="210">
          <cell r="A210">
            <v>199</v>
          </cell>
        </row>
        <row r="211">
          <cell r="A211">
            <v>200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de Op"/>
      <sheetName val="Inscription"/>
      <sheetName val="PRIX D EQUIPE"/>
      <sheetName val="ENG Dep"/>
      <sheetName val="EMARGEMENT"/>
      <sheetName val="CLASSEMENT "/>
      <sheetName val="CLASS INTERNET"/>
      <sheetName val="FEUILLE RESULTATS"/>
      <sheetName val="ETAT RESULT"/>
      <sheetName val="ETAT RES VERSO"/>
      <sheetName val="rapport jury"/>
    </sheetNames>
    <sheetDataSet>
      <sheetData sheetId="0"/>
      <sheetData sheetId="1">
        <row r="4">
          <cell r="D4" t="str">
            <v>20.01.2024</v>
          </cell>
        </row>
        <row r="12">
          <cell r="A12">
            <v>71</v>
          </cell>
          <cell r="B12" t="str">
            <v>X</v>
          </cell>
          <cell r="C12" t="str">
            <v>LABROUUSE LUCAS</v>
          </cell>
          <cell r="E12" t="str">
            <v>REPARSAC VC</v>
          </cell>
          <cell r="F12" t="str">
            <v>15/16</v>
          </cell>
          <cell r="G12" t="str">
            <v>01693105425</v>
          </cell>
        </row>
        <row r="13">
          <cell r="A13">
            <v>72</v>
          </cell>
        </row>
        <row r="14">
          <cell r="A14">
            <v>73</v>
          </cell>
        </row>
        <row r="15">
          <cell r="A15">
            <v>74</v>
          </cell>
        </row>
        <row r="16">
          <cell r="A16">
            <v>75</v>
          </cell>
        </row>
        <row r="17">
          <cell r="A17">
            <v>76</v>
          </cell>
        </row>
        <row r="18">
          <cell r="A18">
            <v>77</v>
          </cell>
        </row>
        <row r="19">
          <cell r="A19">
            <v>78</v>
          </cell>
        </row>
        <row r="20">
          <cell r="A20">
            <v>79</v>
          </cell>
        </row>
        <row r="21">
          <cell r="A21">
            <v>80</v>
          </cell>
        </row>
        <row r="22">
          <cell r="A22">
            <v>81</v>
          </cell>
          <cell r="B22" t="str">
            <v>X</v>
          </cell>
          <cell r="C22" t="str">
            <v>MERCIER SEVERINE</v>
          </cell>
          <cell r="E22" t="str">
            <v>REPARSAC VELO CLUB</v>
          </cell>
          <cell r="F22" t="str">
            <v>F</v>
          </cell>
          <cell r="G22" t="str">
            <v>01693125663</v>
          </cell>
        </row>
        <row r="23">
          <cell r="A23">
            <v>82</v>
          </cell>
          <cell r="B23" t="str">
            <v>X</v>
          </cell>
          <cell r="C23" t="str">
            <v>SAAPENA VALERIE</v>
          </cell>
          <cell r="E23" t="str">
            <v>CSA RUELLE</v>
          </cell>
          <cell r="F23" t="str">
            <v>F</v>
          </cell>
          <cell r="G23" t="str">
            <v>01633085008</v>
          </cell>
        </row>
        <row r="24">
          <cell r="A24">
            <v>83</v>
          </cell>
        </row>
        <row r="25">
          <cell r="A25">
            <v>84</v>
          </cell>
        </row>
        <row r="26">
          <cell r="A26">
            <v>85</v>
          </cell>
        </row>
        <row r="27">
          <cell r="A27">
            <v>86</v>
          </cell>
        </row>
        <row r="28">
          <cell r="A28">
            <v>87</v>
          </cell>
        </row>
        <row r="29">
          <cell r="A29">
            <v>88</v>
          </cell>
        </row>
        <row r="30">
          <cell r="A30">
            <v>89</v>
          </cell>
        </row>
        <row r="31">
          <cell r="A31">
            <v>90</v>
          </cell>
        </row>
        <row r="32">
          <cell r="A32">
            <v>91</v>
          </cell>
        </row>
        <row r="33">
          <cell r="A33">
            <v>92</v>
          </cell>
        </row>
        <row r="34">
          <cell r="A34">
            <v>93</v>
          </cell>
        </row>
        <row r="35">
          <cell r="A35">
            <v>94</v>
          </cell>
        </row>
        <row r="36">
          <cell r="A36">
            <v>95</v>
          </cell>
        </row>
        <row r="37">
          <cell r="A37">
            <v>96</v>
          </cell>
        </row>
        <row r="38">
          <cell r="A38">
            <v>97</v>
          </cell>
        </row>
        <row r="39">
          <cell r="A39">
            <v>98</v>
          </cell>
        </row>
        <row r="40">
          <cell r="A40">
            <v>99</v>
          </cell>
        </row>
        <row r="41">
          <cell r="A41">
            <v>100</v>
          </cell>
        </row>
        <row r="42">
          <cell r="A42">
            <v>101</v>
          </cell>
        </row>
        <row r="43">
          <cell r="A43">
            <v>102</v>
          </cell>
        </row>
        <row r="44">
          <cell r="A44">
            <v>103</v>
          </cell>
        </row>
        <row r="45">
          <cell r="A45">
            <v>104</v>
          </cell>
        </row>
        <row r="46">
          <cell r="A46">
            <v>105</v>
          </cell>
        </row>
        <row r="47">
          <cell r="A47">
            <v>106</v>
          </cell>
        </row>
        <row r="48">
          <cell r="A48">
            <v>107</v>
          </cell>
        </row>
        <row r="49">
          <cell r="A49">
            <v>108</v>
          </cell>
        </row>
        <row r="50">
          <cell r="A50">
            <v>109</v>
          </cell>
        </row>
        <row r="51">
          <cell r="A51">
            <v>110</v>
          </cell>
        </row>
        <row r="52">
          <cell r="A52">
            <v>111</v>
          </cell>
        </row>
        <row r="53">
          <cell r="A53">
            <v>112</v>
          </cell>
        </row>
        <row r="54">
          <cell r="A54">
            <v>113</v>
          </cell>
        </row>
        <row r="55">
          <cell r="A55">
            <v>114</v>
          </cell>
        </row>
        <row r="56">
          <cell r="A56">
            <v>115</v>
          </cell>
        </row>
        <row r="57">
          <cell r="A57">
            <v>116</v>
          </cell>
        </row>
        <row r="58">
          <cell r="A58">
            <v>117</v>
          </cell>
        </row>
        <row r="59">
          <cell r="A59">
            <v>118</v>
          </cell>
        </row>
        <row r="60">
          <cell r="A60">
            <v>119</v>
          </cell>
        </row>
        <row r="61">
          <cell r="A61">
            <v>120</v>
          </cell>
        </row>
        <row r="62">
          <cell r="A62">
            <v>121</v>
          </cell>
        </row>
        <row r="63">
          <cell r="A63">
            <v>122</v>
          </cell>
        </row>
        <row r="64">
          <cell r="A64">
            <v>123</v>
          </cell>
        </row>
        <row r="65">
          <cell r="A65">
            <v>124</v>
          </cell>
        </row>
        <row r="66">
          <cell r="A66">
            <v>125</v>
          </cell>
        </row>
        <row r="67">
          <cell r="A67">
            <v>126</v>
          </cell>
        </row>
        <row r="68">
          <cell r="A68">
            <v>127</v>
          </cell>
        </row>
        <row r="69">
          <cell r="A69">
            <v>58</v>
          </cell>
        </row>
        <row r="70">
          <cell r="A70">
            <v>59</v>
          </cell>
        </row>
        <row r="71">
          <cell r="A71">
            <v>60</v>
          </cell>
        </row>
        <row r="72">
          <cell r="A72">
            <v>61</v>
          </cell>
        </row>
        <row r="73">
          <cell r="A73">
            <v>62</v>
          </cell>
        </row>
        <row r="74">
          <cell r="A74">
            <v>63</v>
          </cell>
        </row>
        <row r="75">
          <cell r="A75">
            <v>64</v>
          </cell>
        </row>
        <row r="76">
          <cell r="A76">
            <v>65</v>
          </cell>
        </row>
        <row r="77">
          <cell r="A77">
            <v>66</v>
          </cell>
        </row>
        <row r="78">
          <cell r="A78">
            <v>67</v>
          </cell>
        </row>
        <row r="79">
          <cell r="A79">
            <v>68</v>
          </cell>
        </row>
        <row r="80">
          <cell r="A80">
            <v>69</v>
          </cell>
        </row>
        <row r="81">
          <cell r="A81">
            <v>70</v>
          </cell>
        </row>
        <row r="82">
          <cell r="A82">
            <v>71</v>
          </cell>
        </row>
        <row r="83">
          <cell r="A83">
            <v>72</v>
          </cell>
        </row>
        <row r="84">
          <cell r="A84">
            <v>73</v>
          </cell>
        </row>
        <row r="85">
          <cell r="A85">
            <v>74</v>
          </cell>
        </row>
        <row r="86">
          <cell r="A86">
            <v>75</v>
          </cell>
        </row>
        <row r="87">
          <cell r="A87">
            <v>76</v>
          </cell>
        </row>
        <row r="88">
          <cell r="A88">
            <v>77</v>
          </cell>
        </row>
        <row r="89">
          <cell r="A89">
            <v>78</v>
          </cell>
        </row>
        <row r="90">
          <cell r="A90">
            <v>79</v>
          </cell>
        </row>
        <row r="91">
          <cell r="A91">
            <v>80</v>
          </cell>
        </row>
        <row r="92">
          <cell r="A92">
            <v>81</v>
          </cell>
        </row>
        <row r="93">
          <cell r="A93">
            <v>82</v>
          </cell>
        </row>
        <row r="94">
          <cell r="A94">
            <v>83</v>
          </cell>
        </row>
        <row r="95">
          <cell r="A95">
            <v>84</v>
          </cell>
        </row>
        <row r="96">
          <cell r="A96">
            <v>85</v>
          </cell>
        </row>
        <row r="97">
          <cell r="A97">
            <v>86</v>
          </cell>
        </row>
        <row r="98">
          <cell r="A98">
            <v>87</v>
          </cell>
        </row>
        <row r="99">
          <cell r="A99">
            <v>88</v>
          </cell>
        </row>
        <row r="100">
          <cell r="A100">
            <v>89</v>
          </cell>
        </row>
        <row r="101">
          <cell r="A101">
            <v>90</v>
          </cell>
        </row>
        <row r="102">
          <cell r="A102">
            <v>91</v>
          </cell>
        </row>
        <row r="103">
          <cell r="A103">
            <v>92</v>
          </cell>
        </row>
        <row r="104">
          <cell r="A104">
            <v>93</v>
          </cell>
        </row>
        <row r="105">
          <cell r="A105">
            <v>94</v>
          </cell>
        </row>
        <row r="106">
          <cell r="A106">
            <v>95</v>
          </cell>
        </row>
        <row r="107">
          <cell r="A107">
            <v>96</v>
          </cell>
        </row>
        <row r="108">
          <cell r="A108">
            <v>97</v>
          </cell>
        </row>
        <row r="109">
          <cell r="A109">
            <v>98</v>
          </cell>
        </row>
        <row r="110">
          <cell r="A110">
            <v>99</v>
          </cell>
        </row>
        <row r="111">
          <cell r="A111">
            <v>100</v>
          </cell>
        </row>
        <row r="112">
          <cell r="A112">
            <v>101</v>
          </cell>
        </row>
        <row r="113">
          <cell r="A113">
            <v>102</v>
          </cell>
        </row>
        <row r="114">
          <cell r="A114">
            <v>103</v>
          </cell>
        </row>
        <row r="115">
          <cell r="A115">
            <v>104</v>
          </cell>
        </row>
        <row r="116">
          <cell r="A116">
            <v>105</v>
          </cell>
        </row>
        <row r="117">
          <cell r="A117">
            <v>106</v>
          </cell>
        </row>
        <row r="118">
          <cell r="A118">
            <v>107</v>
          </cell>
        </row>
        <row r="119">
          <cell r="A119">
            <v>108</v>
          </cell>
        </row>
        <row r="120">
          <cell r="A120">
            <v>109</v>
          </cell>
        </row>
        <row r="121">
          <cell r="A121">
            <v>110</v>
          </cell>
        </row>
        <row r="122">
          <cell r="A122">
            <v>111</v>
          </cell>
        </row>
        <row r="123">
          <cell r="A123">
            <v>112</v>
          </cell>
        </row>
        <row r="124">
          <cell r="A124">
            <v>113</v>
          </cell>
        </row>
        <row r="125">
          <cell r="A125">
            <v>114</v>
          </cell>
        </row>
        <row r="126">
          <cell r="A126">
            <v>115</v>
          </cell>
        </row>
        <row r="127">
          <cell r="A127">
            <v>116</v>
          </cell>
        </row>
        <row r="128">
          <cell r="A128">
            <v>117</v>
          </cell>
        </row>
        <row r="129">
          <cell r="A129">
            <v>118</v>
          </cell>
        </row>
        <row r="130">
          <cell r="A130">
            <v>119</v>
          </cell>
        </row>
        <row r="131">
          <cell r="A131">
            <v>120</v>
          </cell>
        </row>
        <row r="132">
          <cell r="A132">
            <v>121</v>
          </cell>
        </row>
        <row r="133">
          <cell r="A133">
            <v>122</v>
          </cell>
        </row>
        <row r="134">
          <cell r="A134">
            <v>123</v>
          </cell>
        </row>
        <row r="135">
          <cell r="A135">
            <v>124</v>
          </cell>
        </row>
        <row r="136">
          <cell r="A136">
            <v>125</v>
          </cell>
        </row>
        <row r="137">
          <cell r="A137">
            <v>126</v>
          </cell>
        </row>
        <row r="138">
          <cell r="A138">
            <v>127</v>
          </cell>
        </row>
        <row r="139">
          <cell r="A139">
            <v>128</v>
          </cell>
        </row>
        <row r="140">
          <cell r="A140">
            <v>129</v>
          </cell>
        </row>
        <row r="141">
          <cell r="A141">
            <v>130</v>
          </cell>
        </row>
        <row r="142">
          <cell r="A142">
            <v>131</v>
          </cell>
        </row>
        <row r="143">
          <cell r="A143">
            <v>132</v>
          </cell>
        </row>
        <row r="144">
          <cell r="A144">
            <v>133</v>
          </cell>
        </row>
        <row r="145">
          <cell r="A145">
            <v>134</v>
          </cell>
        </row>
        <row r="146">
          <cell r="A146">
            <v>135</v>
          </cell>
        </row>
        <row r="147">
          <cell r="A147">
            <v>136</v>
          </cell>
        </row>
        <row r="148">
          <cell r="A148">
            <v>137</v>
          </cell>
        </row>
        <row r="149">
          <cell r="A149">
            <v>138</v>
          </cell>
        </row>
        <row r="150">
          <cell r="A150">
            <v>139</v>
          </cell>
        </row>
        <row r="151">
          <cell r="A151">
            <v>140</v>
          </cell>
        </row>
        <row r="152">
          <cell r="A152">
            <v>141</v>
          </cell>
        </row>
        <row r="153">
          <cell r="A153">
            <v>142</v>
          </cell>
        </row>
        <row r="154">
          <cell r="A154">
            <v>143</v>
          </cell>
        </row>
        <row r="155">
          <cell r="A155">
            <v>144</v>
          </cell>
        </row>
        <row r="156">
          <cell r="A156">
            <v>145</v>
          </cell>
        </row>
        <row r="157">
          <cell r="A157">
            <v>146</v>
          </cell>
        </row>
        <row r="158">
          <cell r="A158">
            <v>147</v>
          </cell>
        </row>
        <row r="159">
          <cell r="A159">
            <v>148</v>
          </cell>
        </row>
        <row r="160">
          <cell r="A160">
            <v>149</v>
          </cell>
        </row>
        <row r="161">
          <cell r="A161">
            <v>150</v>
          </cell>
        </row>
        <row r="162">
          <cell r="A162">
            <v>151</v>
          </cell>
        </row>
        <row r="163">
          <cell r="A163">
            <v>152</v>
          </cell>
        </row>
        <row r="164">
          <cell r="A164">
            <v>153</v>
          </cell>
        </row>
        <row r="165">
          <cell r="A165">
            <v>154</v>
          </cell>
        </row>
        <row r="166">
          <cell r="A166">
            <v>155</v>
          </cell>
        </row>
        <row r="167">
          <cell r="A167">
            <v>156</v>
          </cell>
        </row>
        <row r="168">
          <cell r="A168">
            <v>157</v>
          </cell>
        </row>
        <row r="169">
          <cell r="A169">
            <v>158</v>
          </cell>
        </row>
        <row r="170">
          <cell r="A170">
            <v>159</v>
          </cell>
        </row>
        <row r="171">
          <cell r="A171">
            <v>160</v>
          </cell>
        </row>
        <row r="172">
          <cell r="A172">
            <v>161</v>
          </cell>
        </row>
        <row r="173">
          <cell r="A173">
            <v>162</v>
          </cell>
        </row>
        <row r="174">
          <cell r="A174">
            <v>163</v>
          </cell>
        </row>
        <row r="175">
          <cell r="A175">
            <v>164</v>
          </cell>
        </row>
        <row r="176">
          <cell r="A176">
            <v>165</v>
          </cell>
        </row>
        <row r="177">
          <cell r="A177">
            <v>166</v>
          </cell>
        </row>
        <row r="178">
          <cell r="A178">
            <v>167</v>
          </cell>
        </row>
        <row r="179">
          <cell r="A179">
            <v>168</v>
          </cell>
        </row>
        <row r="180">
          <cell r="A180">
            <v>169</v>
          </cell>
        </row>
        <row r="181">
          <cell r="A181">
            <v>170</v>
          </cell>
        </row>
        <row r="182">
          <cell r="A182">
            <v>171</v>
          </cell>
        </row>
        <row r="183">
          <cell r="A183">
            <v>172</v>
          </cell>
        </row>
        <row r="184">
          <cell r="A184">
            <v>173</v>
          </cell>
        </row>
        <row r="185">
          <cell r="A185">
            <v>174</v>
          </cell>
        </row>
        <row r="186">
          <cell r="A186">
            <v>175</v>
          </cell>
        </row>
        <row r="187">
          <cell r="A187">
            <v>176</v>
          </cell>
        </row>
        <row r="188">
          <cell r="A188">
            <v>177</v>
          </cell>
        </row>
        <row r="189">
          <cell r="A189">
            <v>178</v>
          </cell>
        </row>
        <row r="190">
          <cell r="A190">
            <v>179</v>
          </cell>
        </row>
        <row r="191">
          <cell r="A191">
            <v>180</v>
          </cell>
        </row>
        <row r="192">
          <cell r="A192">
            <v>181</v>
          </cell>
        </row>
        <row r="193">
          <cell r="A193">
            <v>182</v>
          </cell>
        </row>
        <row r="194">
          <cell r="A194">
            <v>183</v>
          </cell>
        </row>
        <row r="195">
          <cell r="A195">
            <v>184</v>
          </cell>
        </row>
        <row r="196">
          <cell r="A196">
            <v>185</v>
          </cell>
        </row>
        <row r="197">
          <cell r="A197">
            <v>186</v>
          </cell>
        </row>
        <row r="198">
          <cell r="A198">
            <v>187</v>
          </cell>
        </row>
        <row r="199">
          <cell r="A199">
            <v>188</v>
          </cell>
        </row>
        <row r="200">
          <cell r="A200">
            <v>189</v>
          </cell>
        </row>
        <row r="201">
          <cell r="A201">
            <v>190</v>
          </cell>
        </row>
        <row r="202">
          <cell r="A202">
            <v>191</v>
          </cell>
        </row>
        <row r="203">
          <cell r="A203">
            <v>192</v>
          </cell>
        </row>
        <row r="204">
          <cell r="A204">
            <v>193</v>
          </cell>
        </row>
        <row r="205">
          <cell r="A205">
            <v>194</v>
          </cell>
        </row>
        <row r="206">
          <cell r="A206">
            <v>195</v>
          </cell>
        </row>
        <row r="207">
          <cell r="A207">
            <v>196</v>
          </cell>
        </row>
        <row r="208">
          <cell r="A208">
            <v>197</v>
          </cell>
        </row>
        <row r="209">
          <cell r="A209">
            <v>198</v>
          </cell>
        </row>
        <row r="210">
          <cell r="A210">
            <v>199</v>
          </cell>
        </row>
        <row r="211">
          <cell r="A211">
            <v>200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de Op"/>
      <sheetName val="Inscription"/>
      <sheetName val="PRIX D EQUIPE"/>
      <sheetName val="ENG Dep"/>
      <sheetName val="EMARGEMENT"/>
      <sheetName val="CLASSEMENT "/>
      <sheetName val="CLASS INTERNET"/>
      <sheetName val="FEUILLE RESULTATS"/>
      <sheetName val="ETAT RESULT"/>
      <sheetName val="ETAT RES VERSO"/>
      <sheetName val="rapport jury"/>
    </sheetNames>
    <sheetDataSet>
      <sheetData sheetId="0"/>
      <sheetData sheetId="1">
        <row r="4">
          <cell r="D4" t="str">
            <v>20.01.2024</v>
          </cell>
        </row>
        <row r="12">
          <cell r="A12">
            <v>51</v>
          </cell>
          <cell r="B12" t="str">
            <v>X</v>
          </cell>
          <cell r="C12" t="str">
            <v>BIRONNEAU ERIC</v>
          </cell>
          <cell r="E12" t="str">
            <v>CC LA LEGERE</v>
          </cell>
          <cell r="F12">
            <v>2</v>
          </cell>
          <cell r="G12" t="str">
            <v>07947354038</v>
          </cell>
        </row>
        <row r="13">
          <cell r="A13">
            <v>52</v>
          </cell>
          <cell r="B13" t="str">
            <v>X</v>
          </cell>
          <cell r="C13" t="str">
            <v>DELUCHE CHRISTOPHE</v>
          </cell>
          <cell r="E13" t="str">
            <v>AS LEGRAND LIMOGES</v>
          </cell>
          <cell r="F13">
            <v>2</v>
          </cell>
          <cell r="G13" t="str">
            <v>08755121166</v>
          </cell>
        </row>
        <row r="14">
          <cell r="A14">
            <v>53</v>
          </cell>
          <cell r="B14" t="str">
            <v>X</v>
          </cell>
          <cell r="C14" t="str">
            <v>CLEMENT FABIEN</v>
          </cell>
          <cell r="E14" t="str">
            <v>EC TAIZE AIZIE</v>
          </cell>
          <cell r="F14">
            <v>2</v>
          </cell>
          <cell r="G14" t="str">
            <v>01693112750</v>
          </cell>
        </row>
        <row r="15">
          <cell r="A15">
            <v>54</v>
          </cell>
          <cell r="B15" t="str">
            <v>X</v>
          </cell>
          <cell r="C15" t="str">
            <v>JANNEAU CHRISTOPHE</v>
          </cell>
          <cell r="E15" t="str">
            <v>MAUZE SPORT NATURE</v>
          </cell>
          <cell r="F15">
            <v>2</v>
          </cell>
          <cell r="G15" t="str">
            <v>07970117159</v>
          </cell>
        </row>
        <row r="16">
          <cell r="A16">
            <v>55</v>
          </cell>
          <cell r="B16" t="str">
            <v>X</v>
          </cell>
          <cell r="C16" t="str">
            <v>TROCHON BRUNO</v>
          </cell>
          <cell r="E16" t="str">
            <v>VAL DE SEVRE CYCLISME</v>
          </cell>
          <cell r="F16">
            <v>2</v>
          </cell>
          <cell r="G16" t="str">
            <v>07900522781</v>
          </cell>
        </row>
        <row r="17">
          <cell r="A17">
            <v>56</v>
          </cell>
          <cell r="C17" t="str">
            <v>CHATELIER LAURENT</v>
          </cell>
          <cell r="E17" t="str">
            <v>UVC COUHE</v>
          </cell>
          <cell r="F17">
            <v>2</v>
          </cell>
          <cell r="G17" t="str">
            <v>08600174658</v>
          </cell>
        </row>
        <row r="18">
          <cell r="A18">
            <v>57</v>
          </cell>
        </row>
        <row r="19">
          <cell r="A19">
            <v>58</v>
          </cell>
        </row>
        <row r="20">
          <cell r="A20">
            <v>59</v>
          </cell>
        </row>
        <row r="21">
          <cell r="A21">
            <v>60</v>
          </cell>
        </row>
        <row r="22">
          <cell r="A22">
            <v>61</v>
          </cell>
          <cell r="B22" t="str">
            <v>X</v>
          </cell>
          <cell r="C22" t="str">
            <v>PREVOT ALAIN</v>
          </cell>
          <cell r="E22" t="str">
            <v>AL GOND PONTOUVRE</v>
          </cell>
          <cell r="F22">
            <v>4</v>
          </cell>
          <cell r="G22" t="str">
            <v>0164090668</v>
          </cell>
        </row>
        <row r="23">
          <cell r="A23">
            <v>62</v>
          </cell>
          <cell r="B23" t="str">
            <v>X</v>
          </cell>
          <cell r="C23" t="str">
            <v>MOREAU PATRICE</v>
          </cell>
          <cell r="E23" t="str">
            <v>CC PUYMOYEN</v>
          </cell>
          <cell r="F23">
            <v>4</v>
          </cell>
          <cell r="G23" t="str">
            <v>01620109250</v>
          </cell>
        </row>
        <row r="24">
          <cell r="A24">
            <v>63</v>
          </cell>
          <cell r="B24" t="str">
            <v>X</v>
          </cell>
          <cell r="C24" t="str">
            <v>GALTEAU JEROME</v>
          </cell>
          <cell r="E24" t="str">
            <v>REPARSAC VC</v>
          </cell>
          <cell r="F24">
            <v>4</v>
          </cell>
          <cell r="G24" t="str">
            <v>01661070503</v>
          </cell>
        </row>
        <row r="25">
          <cell r="A25">
            <v>64</v>
          </cell>
          <cell r="B25" t="str">
            <v>X</v>
          </cell>
          <cell r="C25" t="str">
            <v>MALARD JEAN DANIEL</v>
          </cell>
          <cell r="E25" t="str">
            <v>VELO CLUB CORME ROYAL</v>
          </cell>
          <cell r="F25">
            <v>4</v>
          </cell>
          <cell r="G25" t="str">
            <v>01766722952</v>
          </cell>
        </row>
        <row r="26">
          <cell r="A26">
            <v>65</v>
          </cell>
          <cell r="B26" t="str">
            <v>X</v>
          </cell>
          <cell r="C26" t="str">
            <v>GAGNAIRE PATRICK</v>
          </cell>
          <cell r="E26" t="str">
            <v>AL RIVES D'AUTISE</v>
          </cell>
          <cell r="F26">
            <v>4</v>
          </cell>
          <cell r="G26" t="str">
            <v>08585053595</v>
          </cell>
        </row>
        <row r="27">
          <cell r="A27">
            <v>66</v>
          </cell>
          <cell r="B27" t="str">
            <v>X</v>
          </cell>
          <cell r="C27" t="str">
            <v>GILLERON PHILIPPE</v>
          </cell>
          <cell r="E27" t="str">
            <v>REPARSAC VC</v>
          </cell>
          <cell r="F27">
            <v>4</v>
          </cell>
        </row>
        <row r="28">
          <cell r="A28">
            <v>67</v>
          </cell>
        </row>
        <row r="29">
          <cell r="A29">
            <v>68</v>
          </cell>
        </row>
        <row r="30">
          <cell r="A30">
            <v>69</v>
          </cell>
        </row>
        <row r="31">
          <cell r="A31">
            <v>70</v>
          </cell>
        </row>
        <row r="32">
          <cell r="A32">
            <v>71</v>
          </cell>
        </row>
        <row r="33">
          <cell r="A33">
            <v>72</v>
          </cell>
        </row>
        <row r="34">
          <cell r="A34">
            <v>73</v>
          </cell>
        </row>
        <row r="35">
          <cell r="A35">
            <v>74</v>
          </cell>
        </row>
        <row r="36">
          <cell r="A36">
            <v>75</v>
          </cell>
        </row>
        <row r="37">
          <cell r="A37">
            <v>76</v>
          </cell>
        </row>
        <row r="38">
          <cell r="A38">
            <v>77</v>
          </cell>
        </row>
        <row r="39">
          <cell r="A39">
            <v>78</v>
          </cell>
        </row>
        <row r="40">
          <cell r="A40">
            <v>79</v>
          </cell>
        </row>
        <row r="41">
          <cell r="A41">
            <v>80</v>
          </cell>
        </row>
        <row r="42">
          <cell r="A42">
            <v>81</v>
          </cell>
        </row>
        <row r="43">
          <cell r="A43">
            <v>82</v>
          </cell>
        </row>
        <row r="44">
          <cell r="A44">
            <v>83</v>
          </cell>
        </row>
        <row r="45">
          <cell r="A45">
            <v>84</v>
          </cell>
        </row>
        <row r="46">
          <cell r="A46">
            <v>85</v>
          </cell>
        </row>
        <row r="47">
          <cell r="A47">
            <v>86</v>
          </cell>
        </row>
        <row r="48">
          <cell r="A48">
            <v>87</v>
          </cell>
        </row>
        <row r="49">
          <cell r="A49">
            <v>88</v>
          </cell>
        </row>
        <row r="50">
          <cell r="A50">
            <v>89</v>
          </cell>
        </row>
        <row r="51">
          <cell r="A51">
            <v>90</v>
          </cell>
        </row>
        <row r="52">
          <cell r="A52">
            <v>91</v>
          </cell>
        </row>
        <row r="53">
          <cell r="A53">
            <v>92</v>
          </cell>
        </row>
        <row r="54">
          <cell r="A54">
            <v>93</v>
          </cell>
        </row>
        <row r="55">
          <cell r="A55">
            <v>94</v>
          </cell>
        </row>
        <row r="56">
          <cell r="A56">
            <v>95</v>
          </cell>
        </row>
        <row r="57">
          <cell r="A57">
            <v>96</v>
          </cell>
        </row>
        <row r="58">
          <cell r="A58">
            <v>97</v>
          </cell>
        </row>
        <row r="59">
          <cell r="A59">
            <v>98</v>
          </cell>
        </row>
        <row r="60">
          <cell r="A60">
            <v>99</v>
          </cell>
        </row>
        <row r="61">
          <cell r="A61">
            <v>100</v>
          </cell>
        </row>
        <row r="62">
          <cell r="A62">
            <v>101</v>
          </cell>
        </row>
        <row r="63">
          <cell r="A63">
            <v>102</v>
          </cell>
        </row>
        <row r="64">
          <cell r="A64">
            <v>103</v>
          </cell>
        </row>
        <row r="65">
          <cell r="A65">
            <v>104</v>
          </cell>
        </row>
        <row r="66">
          <cell r="A66">
            <v>105</v>
          </cell>
        </row>
        <row r="67">
          <cell r="A67">
            <v>106</v>
          </cell>
        </row>
        <row r="68">
          <cell r="A68">
            <v>107</v>
          </cell>
        </row>
        <row r="69">
          <cell r="A69">
            <v>108</v>
          </cell>
        </row>
        <row r="70">
          <cell r="A70">
            <v>109</v>
          </cell>
        </row>
        <row r="71">
          <cell r="A71">
            <v>110</v>
          </cell>
        </row>
        <row r="72">
          <cell r="A72">
            <v>111</v>
          </cell>
        </row>
        <row r="73">
          <cell r="A73">
            <v>112</v>
          </cell>
        </row>
        <row r="74">
          <cell r="A74">
            <v>113</v>
          </cell>
        </row>
        <row r="75">
          <cell r="A75">
            <v>114</v>
          </cell>
        </row>
        <row r="76">
          <cell r="A76">
            <v>115</v>
          </cell>
        </row>
        <row r="77">
          <cell r="A77">
            <v>116</v>
          </cell>
        </row>
        <row r="78">
          <cell r="A78">
            <v>117</v>
          </cell>
        </row>
        <row r="79">
          <cell r="A79">
            <v>118</v>
          </cell>
        </row>
        <row r="80">
          <cell r="A80">
            <v>119</v>
          </cell>
        </row>
        <row r="81">
          <cell r="A81">
            <v>120</v>
          </cell>
        </row>
        <row r="82">
          <cell r="A82">
            <v>121</v>
          </cell>
        </row>
        <row r="83">
          <cell r="A83">
            <v>122</v>
          </cell>
        </row>
        <row r="84">
          <cell r="A84">
            <v>123</v>
          </cell>
        </row>
        <row r="85">
          <cell r="A85">
            <v>124</v>
          </cell>
        </row>
        <row r="86">
          <cell r="A86">
            <v>125</v>
          </cell>
        </row>
        <row r="87">
          <cell r="A87">
            <v>126</v>
          </cell>
        </row>
        <row r="88">
          <cell r="A88">
            <v>127</v>
          </cell>
        </row>
        <row r="89">
          <cell r="A89">
            <v>128</v>
          </cell>
        </row>
        <row r="90">
          <cell r="A90">
            <v>129</v>
          </cell>
        </row>
        <row r="91">
          <cell r="A91">
            <v>130</v>
          </cell>
        </row>
        <row r="92">
          <cell r="A92">
            <v>131</v>
          </cell>
        </row>
        <row r="93">
          <cell r="A93">
            <v>132</v>
          </cell>
        </row>
        <row r="94">
          <cell r="A94">
            <v>133</v>
          </cell>
        </row>
        <row r="95">
          <cell r="A95">
            <v>134</v>
          </cell>
        </row>
        <row r="96">
          <cell r="A96">
            <v>135</v>
          </cell>
        </row>
        <row r="97">
          <cell r="A97">
            <v>136</v>
          </cell>
        </row>
        <row r="98">
          <cell r="A98">
            <v>137</v>
          </cell>
        </row>
        <row r="99">
          <cell r="A99">
            <v>138</v>
          </cell>
        </row>
        <row r="100">
          <cell r="A100">
            <v>139</v>
          </cell>
        </row>
        <row r="101">
          <cell r="A101">
            <v>140</v>
          </cell>
        </row>
        <row r="102">
          <cell r="A102">
            <v>141</v>
          </cell>
        </row>
        <row r="103">
          <cell r="A103">
            <v>142</v>
          </cell>
        </row>
        <row r="104">
          <cell r="A104">
            <v>143</v>
          </cell>
        </row>
        <row r="105">
          <cell r="A105">
            <v>144</v>
          </cell>
        </row>
        <row r="106">
          <cell r="A106">
            <v>145</v>
          </cell>
        </row>
        <row r="107">
          <cell r="A107">
            <v>146</v>
          </cell>
        </row>
        <row r="108">
          <cell r="A108">
            <v>147</v>
          </cell>
        </row>
        <row r="109">
          <cell r="A109">
            <v>148</v>
          </cell>
        </row>
        <row r="110">
          <cell r="A110">
            <v>149</v>
          </cell>
        </row>
        <row r="111">
          <cell r="A111">
            <v>150</v>
          </cell>
        </row>
        <row r="112">
          <cell r="A112">
            <v>151</v>
          </cell>
        </row>
        <row r="113">
          <cell r="A113">
            <v>152</v>
          </cell>
        </row>
        <row r="114">
          <cell r="A114">
            <v>153</v>
          </cell>
        </row>
        <row r="115">
          <cell r="A115">
            <v>154</v>
          </cell>
        </row>
        <row r="116">
          <cell r="A116">
            <v>155</v>
          </cell>
        </row>
        <row r="117">
          <cell r="A117">
            <v>156</v>
          </cell>
        </row>
        <row r="118">
          <cell r="A118">
            <v>157</v>
          </cell>
        </row>
        <row r="119">
          <cell r="A119">
            <v>158</v>
          </cell>
        </row>
        <row r="120">
          <cell r="A120">
            <v>159</v>
          </cell>
        </row>
        <row r="121">
          <cell r="A121">
            <v>160</v>
          </cell>
        </row>
        <row r="122">
          <cell r="A122">
            <v>161</v>
          </cell>
        </row>
        <row r="123">
          <cell r="A123">
            <v>162</v>
          </cell>
        </row>
        <row r="124">
          <cell r="A124">
            <v>163</v>
          </cell>
        </row>
        <row r="125">
          <cell r="A125">
            <v>164</v>
          </cell>
        </row>
        <row r="126">
          <cell r="A126">
            <v>165</v>
          </cell>
        </row>
        <row r="127">
          <cell r="A127">
            <v>166</v>
          </cell>
        </row>
        <row r="128">
          <cell r="A128">
            <v>167</v>
          </cell>
        </row>
        <row r="129">
          <cell r="A129">
            <v>168</v>
          </cell>
        </row>
        <row r="130">
          <cell r="A130">
            <v>169</v>
          </cell>
        </row>
        <row r="131">
          <cell r="A131">
            <v>170</v>
          </cell>
        </row>
        <row r="132">
          <cell r="A132">
            <v>171</v>
          </cell>
        </row>
        <row r="133">
          <cell r="A133">
            <v>172</v>
          </cell>
        </row>
        <row r="134">
          <cell r="A134">
            <v>173</v>
          </cell>
        </row>
        <row r="135">
          <cell r="A135">
            <v>174</v>
          </cell>
        </row>
        <row r="136">
          <cell r="A136">
            <v>175</v>
          </cell>
        </row>
        <row r="137">
          <cell r="A137">
            <v>176</v>
          </cell>
        </row>
        <row r="138">
          <cell r="A138">
            <v>177</v>
          </cell>
        </row>
        <row r="139">
          <cell r="A139">
            <v>178</v>
          </cell>
        </row>
        <row r="140">
          <cell r="A140">
            <v>179</v>
          </cell>
        </row>
        <row r="141">
          <cell r="A141">
            <v>180</v>
          </cell>
        </row>
        <row r="142">
          <cell r="A142">
            <v>181</v>
          </cell>
        </row>
        <row r="143">
          <cell r="A143">
            <v>182</v>
          </cell>
        </row>
        <row r="144">
          <cell r="A144">
            <v>183</v>
          </cell>
        </row>
        <row r="145">
          <cell r="A145">
            <v>184</v>
          </cell>
        </row>
        <row r="146">
          <cell r="A146">
            <v>185</v>
          </cell>
        </row>
        <row r="147">
          <cell r="A147">
            <v>186</v>
          </cell>
        </row>
        <row r="148">
          <cell r="A148">
            <v>187</v>
          </cell>
        </row>
        <row r="149">
          <cell r="A149">
            <v>188</v>
          </cell>
        </row>
        <row r="150">
          <cell r="A150">
            <v>189</v>
          </cell>
        </row>
        <row r="151">
          <cell r="A151">
            <v>190</v>
          </cell>
        </row>
        <row r="152">
          <cell r="A152">
            <v>191</v>
          </cell>
        </row>
        <row r="153">
          <cell r="A153">
            <v>192</v>
          </cell>
        </row>
        <row r="154">
          <cell r="A154">
            <v>193</v>
          </cell>
        </row>
        <row r="155">
          <cell r="A155">
            <v>194</v>
          </cell>
        </row>
        <row r="156">
          <cell r="A156">
            <v>195</v>
          </cell>
        </row>
        <row r="157">
          <cell r="A157">
            <v>196</v>
          </cell>
        </row>
        <row r="158">
          <cell r="A158">
            <v>197</v>
          </cell>
        </row>
        <row r="159">
          <cell r="A159">
            <v>198</v>
          </cell>
        </row>
        <row r="160">
          <cell r="A160">
            <v>199</v>
          </cell>
        </row>
        <row r="161">
          <cell r="A161">
            <v>200</v>
          </cell>
        </row>
        <row r="162">
          <cell r="A162">
            <v>201</v>
          </cell>
        </row>
        <row r="163">
          <cell r="A163">
            <v>202</v>
          </cell>
        </row>
        <row r="164">
          <cell r="A164">
            <v>203</v>
          </cell>
        </row>
        <row r="165">
          <cell r="A165">
            <v>204</v>
          </cell>
        </row>
        <row r="166">
          <cell r="A166">
            <v>205</v>
          </cell>
        </row>
        <row r="167">
          <cell r="A167">
            <v>206</v>
          </cell>
        </row>
        <row r="168">
          <cell r="A168">
            <v>207</v>
          </cell>
        </row>
        <row r="169">
          <cell r="A169">
            <v>208</v>
          </cell>
        </row>
        <row r="170">
          <cell r="A170">
            <v>209</v>
          </cell>
        </row>
        <row r="171">
          <cell r="A171">
            <v>210</v>
          </cell>
        </row>
        <row r="172">
          <cell r="A172">
            <v>211</v>
          </cell>
        </row>
        <row r="173">
          <cell r="A173">
            <v>212</v>
          </cell>
        </row>
        <row r="174">
          <cell r="A174">
            <v>213</v>
          </cell>
        </row>
        <row r="175">
          <cell r="A175">
            <v>214</v>
          </cell>
        </row>
        <row r="176">
          <cell r="A176">
            <v>215</v>
          </cell>
        </row>
        <row r="177">
          <cell r="A177">
            <v>166</v>
          </cell>
        </row>
        <row r="178">
          <cell r="A178">
            <v>167</v>
          </cell>
        </row>
        <row r="179">
          <cell r="A179">
            <v>168</v>
          </cell>
        </row>
        <row r="180">
          <cell r="A180">
            <v>169</v>
          </cell>
        </row>
        <row r="181">
          <cell r="A181">
            <v>170</v>
          </cell>
        </row>
        <row r="182">
          <cell r="A182">
            <v>171</v>
          </cell>
        </row>
        <row r="183">
          <cell r="A183">
            <v>172</v>
          </cell>
        </row>
        <row r="184">
          <cell r="A184">
            <v>173</v>
          </cell>
        </row>
        <row r="185">
          <cell r="A185">
            <v>174</v>
          </cell>
        </row>
        <row r="186">
          <cell r="A186">
            <v>175</v>
          </cell>
        </row>
        <row r="187">
          <cell r="A187">
            <v>176</v>
          </cell>
        </row>
        <row r="188">
          <cell r="A188">
            <v>177</v>
          </cell>
        </row>
        <row r="189">
          <cell r="A189">
            <v>178</v>
          </cell>
        </row>
        <row r="190">
          <cell r="A190">
            <v>179</v>
          </cell>
        </row>
        <row r="191">
          <cell r="A191">
            <v>180</v>
          </cell>
        </row>
        <row r="192">
          <cell r="A192">
            <v>181</v>
          </cell>
        </row>
        <row r="193">
          <cell r="A193">
            <v>182</v>
          </cell>
        </row>
        <row r="194">
          <cell r="A194">
            <v>183</v>
          </cell>
        </row>
        <row r="195">
          <cell r="A195">
            <v>184</v>
          </cell>
        </row>
        <row r="196">
          <cell r="A196">
            <v>185</v>
          </cell>
        </row>
        <row r="197">
          <cell r="A197">
            <v>186</v>
          </cell>
        </row>
        <row r="198">
          <cell r="A198">
            <v>187</v>
          </cell>
        </row>
        <row r="199">
          <cell r="A199">
            <v>188</v>
          </cell>
        </row>
        <row r="200">
          <cell r="A200">
            <v>189</v>
          </cell>
        </row>
        <row r="201">
          <cell r="A201">
            <v>190</v>
          </cell>
        </row>
        <row r="202">
          <cell r="A202">
            <v>191</v>
          </cell>
        </row>
        <row r="203">
          <cell r="A203">
            <v>192</v>
          </cell>
        </row>
        <row r="204">
          <cell r="A204">
            <v>193</v>
          </cell>
        </row>
        <row r="205">
          <cell r="A205">
            <v>194</v>
          </cell>
        </row>
        <row r="206">
          <cell r="A206">
            <v>195</v>
          </cell>
        </row>
        <row r="207">
          <cell r="A207">
            <v>196</v>
          </cell>
        </row>
        <row r="208">
          <cell r="A208">
            <v>197</v>
          </cell>
        </row>
        <row r="209">
          <cell r="A209">
            <v>198</v>
          </cell>
        </row>
        <row r="210">
          <cell r="A210">
            <v>199</v>
          </cell>
        </row>
        <row r="211">
          <cell r="A211">
            <v>200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de Op"/>
      <sheetName val="Inscription"/>
      <sheetName val="PRIX D EQUIPE"/>
      <sheetName val="ENG Dep"/>
      <sheetName val="EMARGEMENT"/>
      <sheetName val="CLASSEMENT "/>
      <sheetName val="CLASS INTERNET"/>
      <sheetName val="FEUILLE RESULTATS"/>
      <sheetName val="ETAT RESULT"/>
      <sheetName val="ETAT RES VERSO"/>
      <sheetName val="rapport jury"/>
    </sheetNames>
    <sheetDataSet>
      <sheetData sheetId="0"/>
      <sheetData sheetId="1">
        <row r="4">
          <cell r="D4" t="str">
            <v>20.01.2024</v>
          </cell>
        </row>
        <row r="12">
          <cell r="A12">
            <v>1</v>
          </cell>
          <cell r="B12" t="str">
            <v>X</v>
          </cell>
          <cell r="C12" t="str">
            <v>GAUTHIER PIERRICK</v>
          </cell>
          <cell r="E12" t="str">
            <v>AL GOND PONTOUVRE</v>
          </cell>
          <cell r="F12">
            <v>1</v>
          </cell>
          <cell r="G12" t="str">
            <v>01664118252</v>
          </cell>
        </row>
        <row r="13">
          <cell r="A13">
            <v>2</v>
          </cell>
          <cell r="B13" t="str">
            <v>X</v>
          </cell>
          <cell r="C13" t="str">
            <v>JOBIT YANNIS</v>
          </cell>
          <cell r="E13" t="str">
            <v>REPARSAC VELO CLUB</v>
          </cell>
          <cell r="F13">
            <v>1</v>
          </cell>
          <cell r="G13" t="str">
            <v>01693094312</v>
          </cell>
        </row>
        <row r="14">
          <cell r="A14">
            <v>3</v>
          </cell>
          <cell r="B14" t="str">
            <v>X</v>
          </cell>
          <cell r="C14" t="str">
            <v>BIELOFF MATHIEU</v>
          </cell>
          <cell r="E14" t="str">
            <v>VELO SAUVAGE POITEVIN</v>
          </cell>
          <cell r="F14">
            <v>1</v>
          </cell>
          <cell r="G14" t="str">
            <v>08690247043</v>
          </cell>
        </row>
        <row r="15">
          <cell r="A15">
            <v>4</v>
          </cell>
          <cell r="B15" t="str">
            <v>X</v>
          </cell>
          <cell r="C15" t="str">
            <v>PERCEVAULT TEDDY</v>
          </cell>
          <cell r="E15" t="str">
            <v>CC LA LEGERE</v>
          </cell>
          <cell r="F15">
            <v>1</v>
          </cell>
          <cell r="G15" t="str">
            <v>07970160398</v>
          </cell>
        </row>
        <row r="16">
          <cell r="A16">
            <v>5</v>
          </cell>
          <cell r="B16" t="str">
            <v>X</v>
          </cell>
          <cell r="C16" t="str">
            <v>MERCIER DEBASTIEN</v>
          </cell>
          <cell r="E16" t="str">
            <v>REPARSAC VELO CLUB</v>
          </cell>
          <cell r="F16">
            <v>1</v>
          </cell>
          <cell r="G16" t="str">
            <v>01693091846</v>
          </cell>
        </row>
        <row r="17">
          <cell r="A17">
            <v>6</v>
          </cell>
          <cell r="B17" t="str">
            <v>X</v>
          </cell>
          <cell r="C17" t="str">
            <v>DAURIAC AUGUSTE</v>
          </cell>
          <cell r="E17" t="str">
            <v>APOGE</v>
          </cell>
          <cell r="F17">
            <v>1</v>
          </cell>
          <cell r="G17" t="str">
            <v>01766729762</v>
          </cell>
        </row>
        <row r="18">
          <cell r="A18">
            <v>7</v>
          </cell>
          <cell r="B18" t="str">
            <v>X</v>
          </cell>
          <cell r="C18" t="str">
            <v>RAMBEAU JEREMIE</v>
          </cell>
          <cell r="E18" t="str">
            <v>GUIDON MANSLOIS</v>
          </cell>
          <cell r="F18">
            <v>1</v>
          </cell>
          <cell r="G18" t="str">
            <v>01693085961</v>
          </cell>
        </row>
        <row r="19">
          <cell r="A19">
            <v>8</v>
          </cell>
          <cell r="B19" t="str">
            <v>X</v>
          </cell>
          <cell r="C19" t="str">
            <v>BOUTET JORANE</v>
          </cell>
          <cell r="E19" t="str">
            <v>VC MONTMORILLON</v>
          </cell>
          <cell r="F19">
            <v>1</v>
          </cell>
          <cell r="G19" t="str">
            <v>08690250866</v>
          </cell>
        </row>
        <row r="20">
          <cell r="A20">
            <v>9</v>
          </cell>
          <cell r="B20" t="str">
            <v>X</v>
          </cell>
          <cell r="C20" t="str">
            <v>MELLER BASTIEN</v>
          </cell>
          <cell r="E20" t="str">
            <v>ROCC CYCLO</v>
          </cell>
          <cell r="F20">
            <v>1</v>
          </cell>
          <cell r="G20" t="str">
            <v>08799873320</v>
          </cell>
        </row>
        <row r="21">
          <cell r="A21">
            <v>10</v>
          </cell>
          <cell r="B21" t="str">
            <v>X</v>
          </cell>
          <cell r="C21" t="str">
            <v>TROCHON CHRISTOPHE</v>
          </cell>
          <cell r="E21" t="str">
            <v>CYCLE POITEVIN</v>
          </cell>
          <cell r="F21">
            <v>1</v>
          </cell>
          <cell r="G21" t="str">
            <v>0863000629</v>
          </cell>
        </row>
        <row r="22">
          <cell r="A22">
            <v>11</v>
          </cell>
        </row>
        <row r="23">
          <cell r="A23">
            <v>12</v>
          </cell>
        </row>
        <row r="24">
          <cell r="A24">
            <v>13</v>
          </cell>
        </row>
        <row r="25">
          <cell r="A25">
            <v>14</v>
          </cell>
        </row>
        <row r="26">
          <cell r="A26">
            <v>15</v>
          </cell>
        </row>
        <row r="27">
          <cell r="A27">
            <v>16</v>
          </cell>
        </row>
        <row r="28">
          <cell r="A28">
            <v>17</v>
          </cell>
        </row>
        <row r="29">
          <cell r="A29">
            <v>18</v>
          </cell>
        </row>
        <row r="30">
          <cell r="A30">
            <v>19</v>
          </cell>
        </row>
        <row r="31">
          <cell r="A31">
            <v>20</v>
          </cell>
        </row>
        <row r="32">
          <cell r="A32">
            <v>21</v>
          </cell>
          <cell r="B32" t="str">
            <v>X</v>
          </cell>
          <cell r="C32" t="str">
            <v>BOIREAU THIERRY</v>
          </cell>
          <cell r="E32" t="str">
            <v>BRIE LC</v>
          </cell>
          <cell r="F32">
            <v>3</v>
          </cell>
          <cell r="G32" t="str">
            <v>01657114466</v>
          </cell>
        </row>
        <row r="33">
          <cell r="A33">
            <v>22</v>
          </cell>
          <cell r="B33" t="str">
            <v>X</v>
          </cell>
          <cell r="C33" t="str">
            <v>CHAGNON STEPHANE</v>
          </cell>
          <cell r="E33" t="str">
            <v>JS ASTERIENNE</v>
          </cell>
          <cell r="F33">
            <v>3</v>
          </cell>
          <cell r="G33" t="str">
            <v>024010008277</v>
          </cell>
        </row>
        <row r="34">
          <cell r="A34">
            <v>23</v>
          </cell>
          <cell r="B34" t="str">
            <v>X</v>
          </cell>
          <cell r="C34" t="str">
            <v>DAURIAC JEROME</v>
          </cell>
          <cell r="E34" t="str">
            <v>LA PEDALE JONZACAISE</v>
          </cell>
          <cell r="F34">
            <v>3</v>
          </cell>
          <cell r="G34" t="str">
            <v>01753242220</v>
          </cell>
        </row>
        <row r="35">
          <cell r="A35">
            <v>24</v>
          </cell>
          <cell r="B35" t="str">
            <v>X</v>
          </cell>
          <cell r="C35" t="str">
            <v>BECQUET MAXIME</v>
          </cell>
          <cell r="E35" t="str">
            <v>UVC COUHE</v>
          </cell>
          <cell r="F35">
            <v>3</v>
          </cell>
          <cell r="G35" t="str">
            <v>08620081028</v>
          </cell>
        </row>
        <row r="36">
          <cell r="A36">
            <v>25</v>
          </cell>
          <cell r="B36" t="str">
            <v>X</v>
          </cell>
          <cell r="C36" t="str">
            <v>GEAY THOMAS</v>
          </cell>
          <cell r="E36" t="str">
            <v>TEAM CYCLISTE ANGERIEN</v>
          </cell>
          <cell r="F36">
            <v>3</v>
          </cell>
          <cell r="G36" t="str">
            <v>0176674972</v>
          </cell>
        </row>
        <row r="37">
          <cell r="A37">
            <v>26</v>
          </cell>
          <cell r="B37" t="str">
            <v>X</v>
          </cell>
          <cell r="C37" t="str">
            <v>GUICHARD JEAN CHRISTOPHE</v>
          </cell>
          <cell r="E37" t="str">
            <v>REPARSAC VC</v>
          </cell>
          <cell r="F37">
            <v>3</v>
          </cell>
          <cell r="G37" t="str">
            <v>01665146252</v>
          </cell>
        </row>
        <row r="38">
          <cell r="A38">
            <v>27</v>
          </cell>
          <cell r="B38" t="str">
            <v>X</v>
          </cell>
          <cell r="C38" t="str">
            <v>FONTENY ALAIN</v>
          </cell>
          <cell r="E38" t="str">
            <v>JPC LUSSAC</v>
          </cell>
          <cell r="F38">
            <v>3</v>
          </cell>
          <cell r="G38" t="str">
            <v>08653070164</v>
          </cell>
        </row>
        <row r="39">
          <cell r="A39">
            <v>28</v>
          </cell>
          <cell r="B39" t="str">
            <v>X</v>
          </cell>
          <cell r="C39" t="str">
            <v>LAURIERE SEBASTIEN</v>
          </cell>
          <cell r="E39" t="str">
            <v>PEDALE JONZACAISE</v>
          </cell>
          <cell r="F39">
            <v>3</v>
          </cell>
          <cell r="G39" t="str">
            <v>01720130425</v>
          </cell>
        </row>
        <row r="40">
          <cell r="A40">
            <v>29</v>
          </cell>
          <cell r="B40" t="str">
            <v>X</v>
          </cell>
          <cell r="C40" t="str">
            <v>FERNANDEZ AXEL</v>
          </cell>
          <cell r="E40" t="str">
            <v>AC?JAR</v>
          </cell>
          <cell r="F40">
            <v>3</v>
          </cell>
          <cell r="G40" t="str">
            <v>01693131777</v>
          </cell>
        </row>
        <row r="41">
          <cell r="A41">
            <v>30</v>
          </cell>
          <cell r="B41" t="str">
            <v>X</v>
          </cell>
          <cell r="C41" t="str">
            <v>MAGNANT CHRISTIAN</v>
          </cell>
          <cell r="E41" t="str">
            <v>COC LA COURONNE</v>
          </cell>
          <cell r="F41">
            <v>3</v>
          </cell>
          <cell r="G41" t="str">
            <v>01693124382</v>
          </cell>
        </row>
        <row r="42">
          <cell r="A42">
            <v>31</v>
          </cell>
          <cell r="B42" t="str">
            <v>X</v>
          </cell>
          <cell r="C42" t="str">
            <v>MERCIER JEAN PIERRE</v>
          </cell>
          <cell r="E42" t="str">
            <v>VC CHATILLONAIS</v>
          </cell>
          <cell r="F42">
            <v>3</v>
          </cell>
          <cell r="G42" t="str">
            <v>07903565604</v>
          </cell>
        </row>
        <row r="43">
          <cell r="A43">
            <v>32</v>
          </cell>
          <cell r="B43" t="str">
            <v>X</v>
          </cell>
          <cell r="C43" t="str">
            <v>BARRETAUD PATRICK</v>
          </cell>
          <cell r="E43" t="str">
            <v>AS LEGRAND</v>
          </cell>
          <cell r="F43">
            <v>3</v>
          </cell>
          <cell r="G43" t="str">
            <v>08755121159</v>
          </cell>
        </row>
        <row r="44">
          <cell r="A44">
            <v>33</v>
          </cell>
          <cell r="B44" t="str">
            <v>X</v>
          </cell>
          <cell r="C44" t="str">
            <v>JARNAC GRGORY</v>
          </cell>
          <cell r="E44" t="str">
            <v>AC ST MICHEL</v>
          </cell>
          <cell r="F44">
            <v>3</v>
          </cell>
        </row>
        <row r="45">
          <cell r="A45">
            <v>34</v>
          </cell>
          <cell r="B45" t="str">
            <v>X</v>
          </cell>
          <cell r="C45" t="str">
            <v>MONMARSSON FREDERIC</v>
          </cell>
          <cell r="E45" t="str">
            <v>JS ASTERIENNE</v>
          </cell>
          <cell r="F45">
            <v>3</v>
          </cell>
        </row>
        <row r="46">
          <cell r="A46">
            <v>35</v>
          </cell>
        </row>
        <row r="47">
          <cell r="A47">
            <v>36</v>
          </cell>
        </row>
        <row r="48">
          <cell r="A48">
            <v>37</v>
          </cell>
        </row>
        <row r="49">
          <cell r="A49">
            <v>38</v>
          </cell>
        </row>
        <row r="50">
          <cell r="A50">
            <v>39</v>
          </cell>
        </row>
        <row r="51">
          <cell r="A51">
            <v>40</v>
          </cell>
        </row>
        <row r="52">
          <cell r="A52">
            <v>41</v>
          </cell>
        </row>
        <row r="53">
          <cell r="A53">
            <v>42</v>
          </cell>
        </row>
        <row r="54">
          <cell r="A54">
            <v>43</v>
          </cell>
        </row>
        <row r="55">
          <cell r="A55">
            <v>44</v>
          </cell>
        </row>
        <row r="56">
          <cell r="A56">
            <v>45</v>
          </cell>
        </row>
        <row r="57">
          <cell r="A57">
            <v>46</v>
          </cell>
        </row>
        <row r="58">
          <cell r="A58">
            <v>47</v>
          </cell>
        </row>
        <row r="59">
          <cell r="A59">
            <v>48</v>
          </cell>
        </row>
        <row r="60">
          <cell r="A60">
            <v>49</v>
          </cell>
        </row>
        <row r="61">
          <cell r="A61">
            <v>50</v>
          </cell>
        </row>
        <row r="62">
          <cell r="A62">
            <v>51</v>
          </cell>
        </row>
        <row r="63">
          <cell r="A63">
            <v>52</v>
          </cell>
        </row>
        <row r="64">
          <cell r="A64">
            <v>53</v>
          </cell>
        </row>
        <row r="65">
          <cell r="A65">
            <v>54</v>
          </cell>
        </row>
        <row r="66">
          <cell r="A66">
            <v>55</v>
          </cell>
        </row>
        <row r="67">
          <cell r="A67">
            <v>56</v>
          </cell>
        </row>
        <row r="68">
          <cell r="A68">
            <v>57</v>
          </cell>
        </row>
        <row r="69">
          <cell r="A69">
            <v>58</v>
          </cell>
        </row>
        <row r="70">
          <cell r="A70">
            <v>59</v>
          </cell>
        </row>
        <row r="71">
          <cell r="A71">
            <v>60</v>
          </cell>
        </row>
        <row r="72">
          <cell r="A72">
            <v>61</v>
          </cell>
        </row>
        <row r="73">
          <cell r="A73">
            <v>62</v>
          </cell>
        </row>
        <row r="74">
          <cell r="A74">
            <v>63</v>
          </cell>
        </row>
        <row r="75">
          <cell r="A75">
            <v>64</v>
          </cell>
        </row>
        <row r="76">
          <cell r="A76">
            <v>65</v>
          </cell>
        </row>
        <row r="77">
          <cell r="A77">
            <v>66</v>
          </cell>
        </row>
        <row r="78">
          <cell r="A78">
            <v>67</v>
          </cell>
        </row>
        <row r="79">
          <cell r="A79">
            <v>68</v>
          </cell>
        </row>
        <row r="80">
          <cell r="A80">
            <v>69</v>
          </cell>
        </row>
        <row r="81">
          <cell r="A81">
            <v>70</v>
          </cell>
        </row>
        <row r="82">
          <cell r="A82">
            <v>71</v>
          </cell>
        </row>
        <row r="83">
          <cell r="A83">
            <v>72</v>
          </cell>
        </row>
        <row r="84">
          <cell r="A84">
            <v>73</v>
          </cell>
        </row>
        <row r="85">
          <cell r="A85">
            <v>74</v>
          </cell>
        </row>
        <row r="86">
          <cell r="A86">
            <v>75</v>
          </cell>
        </row>
        <row r="87">
          <cell r="A87">
            <v>76</v>
          </cell>
        </row>
        <row r="88">
          <cell r="A88">
            <v>77</v>
          </cell>
        </row>
        <row r="89">
          <cell r="A89">
            <v>78</v>
          </cell>
        </row>
        <row r="90">
          <cell r="A90">
            <v>79</v>
          </cell>
        </row>
        <row r="91">
          <cell r="A91">
            <v>80</v>
          </cell>
        </row>
        <row r="92">
          <cell r="A92">
            <v>81</v>
          </cell>
        </row>
        <row r="93">
          <cell r="A93">
            <v>82</v>
          </cell>
        </row>
        <row r="94">
          <cell r="A94">
            <v>83</v>
          </cell>
        </row>
        <row r="95">
          <cell r="A95">
            <v>84</v>
          </cell>
        </row>
        <row r="96">
          <cell r="A96">
            <v>85</v>
          </cell>
        </row>
        <row r="97">
          <cell r="A97">
            <v>86</v>
          </cell>
        </row>
        <row r="98">
          <cell r="A98">
            <v>87</v>
          </cell>
        </row>
        <row r="99">
          <cell r="A99">
            <v>88</v>
          </cell>
        </row>
        <row r="100">
          <cell r="A100">
            <v>89</v>
          </cell>
        </row>
        <row r="101">
          <cell r="A101">
            <v>90</v>
          </cell>
        </row>
        <row r="102">
          <cell r="A102">
            <v>91</v>
          </cell>
        </row>
        <row r="103">
          <cell r="A103">
            <v>92</v>
          </cell>
        </row>
        <row r="104">
          <cell r="A104">
            <v>93</v>
          </cell>
        </row>
        <row r="105">
          <cell r="A105">
            <v>94</v>
          </cell>
        </row>
        <row r="106">
          <cell r="A106">
            <v>95</v>
          </cell>
        </row>
        <row r="107">
          <cell r="A107">
            <v>96</v>
          </cell>
        </row>
        <row r="108">
          <cell r="A108">
            <v>97</v>
          </cell>
        </row>
        <row r="109">
          <cell r="A109">
            <v>98</v>
          </cell>
        </row>
        <row r="110">
          <cell r="A110">
            <v>99</v>
          </cell>
        </row>
        <row r="111">
          <cell r="A111">
            <v>100</v>
          </cell>
        </row>
        <row r="112">
          <cell r="A112">
            <v>101</v>
          </cell>
        </row>
        <row r="113">
          <cell r="A113">
            <v>102</v>
          </cell>
        </row>
        <row r="114">
          <cell r="A114">
            <v>103</v>
          </cell>
        </row>
        <row r="115">
          <cell r="A115">
            <v>104</v>
          </cell>
        </row>
        <row r="116">
          <cell r="A116">
            <v>105</v>
          </cell>
        </row>
        <row r="117">
          <cell r="A117">
            <v>106</v>
          </cell>
        </row>
        <row r="118">
          <cell r="A118">
            <v>107</v>
          </cell>
        </row>
        <row r="119">
          <cell r="A119">
            <v>108</v>
          </cell>
        </row>
        <row r="120">
          <cell r="A120">
            <v>109</v>
          </cell>
        </row>
        <row r="121">
          <cell r="A121">
            <v>110</v>
          </cell>
        </row>
        <row r="122">
          <cell r="A122">
            <v>111</v>
          </cell>
        </row>
        <row r="123">
          <cell r="A123">
            <v>112</v>
          </cell>
        </row>
        <row r="124">
          <cell r="A124">
            <v>113</v>
          </cell>
        </row>
        <row r="125">
          <cell r="A125">
            <v>114</v>
          </cell>
        </row>
        <row r="126">
          <cell r="A126">
            <v>115</v>
          </cell>
        </row>
        <row r="127">
          <cell r="A127">
            <v>116</v>
          </cell>
        </row>
        <row r="128">
          <cell r="A128">
            <v>117</v>
          </cell>
        </row>
        <row r="129">
          <cell r="A129">
            <v>118</v>
          </cell>
        </row>
        <row r="130">
          <cell r="A130">
            <v>119</v>
          </cell>
        </row>
        <row r="131">
          <cell r="A131">
            <v>120</v>
          </cell>
        </row>
        <row r="132">
          <cell r="A132">
            <v>121</v>
          </cell>
        </row>
        <row r="133">
          <cell r="A133">
            <v>122</v>
          </cell>
        </row>
        <row r="134">
          <cell r="A134">
            <v>123</v>
          </cell>
        </row>
        <row r="135">
          <cell r="A135">
            <v>124</v>
          </cell>
        </row>
        <row r="136">
          <cell r="A136">
            <v>125</v>
          </cell>
        </row>
        <row r="137">
          <cell r="A137">
            <v>126</v>
          </cell>
        </row>
        <row r="138">
          <cell r="A138">
            <v>127</v>
          </cell>
        </row>
        <row r="139">
          <cell r="A139">
            <v>128</v>
          </cell>
        </row>
        <row r="140">
          <cell r="A140">
            <v>129</v>
          </cell>
        </row>
        <row r="141">
          <cell r="A141">
            <v>130</v>
          </cell>
        </row>
        <row r="142">
          <cell r="A142">
            <v>131</v>
          </cell>
        </row>
        <row r="143">
          <cell r="A143">
            <v>132</v>
          </cell>
        </row>
        <row r="144">
          <cell r="A144">
            <v>133</v>
          </cell>
        </row>
        <row r="145">
          <cell r="A145">
            <v>134</v>
          </cell>
        </row>
        <row r="146">
          <cell r="A146">
            <v>135</v>
          </cell>
        </row>
        <row r="147">
          <cell r="A147">
            <v>136</v>
          </cell>
        </row>
        <row r="148">
          <cell r="A148">
            <v>137</v>
          </cell>
        </row>
        <row r="149">
          <cell r="A149">
            <v>138</v>
          </cell>
        </row>
        <row r="150">
          <cell r="A150">
            <v>139</v>
          </cell>
        </row>
        <row r="151">
          <cell r="A151">
            <v>140</v>
          </cell>
        </row>
        <row r="152">
          <cell r="A152">
            <v>141</v>
          </cell>
        </row>
        <row r="153">
          <cell r="A153">
            <v>142</v>
          </cell>
        </row>
        <row r="154">
          <cell r="A154">
            <v>143</v>
          </cell>
        </row>
        <row r="155">
          <cell r="A155">
            <v>144</v>
          </cell>
        </row>
        <row r="156">
          <cell r="A156">
            <v>145</v>
          </cell>
        </row>
        <row r="157">
          <cell r="A157">
            <v>146</v>
          </cell>
        </row>
        <row r="158">
          <cell r="A158">
            <v>147</v>
          </cell>
        </row>
        <row r="159">
          <cell r="A159">
            <v>148</v>
          </cell>
        </row>
        <row r="160">
          <cell r="A160">
            <v>149</v>
          </cell>
        </row>
        <row r="161">
          <cell r="A161">
            <v>150</v>
          </cell>
        </row>
        <row r="162">
          <cell r="A162">
            <v>151</v>
          </cell>
        </row>
        <row r="163">
          <cell r="A163">
            <v>152</v>
          </cell>
        </row>
        <row r="164">
          <cell r="A164">
            <v>153</v>
          </cell>
        </row>
        <row r="165">
          <cell r="A165">
            <v>154</v>
          </cell>
        </row>
        <row r="166">
          <cell r="A166">
            <v>155</v>
          </cell>
        </row>
        <row r="167">
          <cell r="A167">
            <v>156</v>
          </cell>
        </row>
        <row r="168">
          <cell r="A168">
            <v>157</v>
          </cell>
        </row>
        <row r="169">
          <cell r="A169">
            <v>158</v>
          </cell>
        </row>
        <row r="170">
          <cell r="A170">
            <v>159</v>
          </cell>
        </row>
        <row r="171">
          <cell r="A171">
            <v>160</v>
          </cell>
        </row>
        <row r="172">
          <cell r="A172">
            <v>161</v>
          </cell>
        </row>
        <row r="173">
          <cell r="A173">
            <v>162</v>
          </cell>
        </row>
        <row r="174">
          <cell r="A174">
            <v>163</v>
          </cell>
        </row>
        <row r="175">
          <cell r="A175">
            <v>164</v>
          </cell>
        </row>
        <row r="176">
          <cell r="A176">
            <v>165</v>
          </cell>
        </row>
        <row r="177">
          <cell r="A177">
            <v>166</v>
          </cell>
        </row>
        <row r="178">
          <cell r="A178">
            <v>167</v>
          </cell>
        </row>
        <row r="179">
          <cell r="A179">
            <v>168</v>
          </cell>
        </row>
        <row r="180">
          <cell r="A180">
            <v>169</v>
          </cell>
        </row>
        <row r="181">
          <cell r="A181">
            <v>170</v>
          </cell>
        </row>
        <row r="182">
          <cell r="A182">
            <v>171</v>
          </cell>
        </row>
        <row r="183">
          <cell r="A183">
            <v>172</v>
          </cell>
        </row>
        <row r="184">
          <cell r="A184">
            <v>173</v>
          </cell>
        </row>
        <row r="185">
          <cell r="A185">
            <v>174</v>
          </cell>
        </row>
        <row r="186">
          <cell r="A186">
            <v>175</v>
          </cell>
        </row>
        <row r="187">
          <cell r="A187">
            <v>176</v>
          </cell>
        </row>
        <row r="188">
          <cell r="A188">
            <v>177</v>
          </cell>
        </row>
        <row r="189">
          <cell r="A189">
            <v>178</v>
          </cell>
        </row>
        <row r="190">
          <cell r="A190">
            <v>179</v>
          </cell>
        </row>
        <row r="191">
          <cell r="A191">
            <v>180</v>
          </cell>
        </row>
        <row r="192">
          <cell r="A192">
            <v>181</v>
          </cell>
        </row>
        <row r="193">
          <cell r="A193">
            <v>182</v>
          </cell>
        </row>
        <row r="194">
          <cell r="A194">
            <v>183</v>
          </cell>
        </row>
        <row r="195">
          <cell r="A195">
            <v>184</v>
          </cell>
        </row>
        <row r="196">
          <cell r="A196">
            <v>185</v>
          </cell>
        </row>
        <row r="197">
          <cell r="A197">
            <v>186</v>
          </cell>
        </row>
        <row r="198">
          <cell r="A198">
            <v>187</v>
          </cell>
        </row>
        <row r="199">
          <cell r="A199">
            <v>188</v>
          </cell>
        </row>
        <row r="200">
          <cell r="A200">
            <v>189</v>
          </cell>
        </row>
        <row r="201">
          <cell r="A201">
            <v>190</v>
          </cell>
        </row>
        <row r="202">
          <cell r="A202">
            <v>191</v>
          </cell>
        </row>
        <row r="203">
          <cell r="A203">
            <v>192</v>
          </cell>
        </row>
        <row r="204">
          <cell r="A204">
            <v>193</v>
          </cell>
        </row>
        <row r="205">
          <cell r="A205">
            <v>194</v>
          </cell>
        </row>
        <row r="206">
          <cell r="A206">
            <v>195</v>
          </cell>
        </row>
        <row r="207">
          <cell r="A207">
            <v>196</v>
          </cell>
        </row>
        <row r="208">
          <cell r="A208">
            <v>197</v>
          </cell>
        </row>
        <row r="209">
          <cell r="A209">
            <v>198</v>
          </cell>
        </row>
        <row r="210">
          <cell r="A210">
            <v>199</v>
          </cell>
        </row>
        <row r="211">
          <cell r="A211">
            <v>200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922E6-6BF3-45A2-A50F-3DDC09DB1B3E}">
  <dimension ref="A1:H60"/>
  <sheetViews>
    <sheetView tabSelected="1" topLeftCell="A18" workbookViewId="0">
      <selection activeCell="H42" sqref="H42"/>
    </sheetView>
  </sheetViews>
  <sheetFormatPr baseColWidth="10" defaultRowHeight="15" x14ac:dyDescent="0.25"/>
  <sheetData>
    <row r="1" spans="1:8" x14ac:dyDescent="0.25">
      <c r="A1" s="21"/>
      <c r="B1" s="1" t="str">
        <f>CONCATENATE([1]Inscription!D2,"  ",[1]Inscription!G2)</f>
        <v>GOND PONTOUVRE  16</v>
      </c>
      <c r="C1" s="2"/>
      <c r="D1" s="2"/>
      <c r="E1" s="3"/>
      <c r="F1" s="4" t="str">
        <f>IF([1]Inscription!$D$4&gt;0,"DATE :  "&amp;TEXT([1]Inscription!D$4,"jj mmmm aaaa"),"")</f>
        <v>DATE :  20.01.2024</v>
      </c>
      <c r="G1" s="4"/>
      <c r="H1" s="4"/>
    </row>
    <row r="2" spans="1:8" x14ac:dyDescent="0.25">
      <c r="A2" s="22"/>
      <c r="B2" s="5" t="str">
        <f>[1]Inscription!D5</f>
        <v>11 12 ANS</v>
      </c>
      <c r="C2" s="6"/>
      <c r="D2" s="7"/>
      <c r="E2" s="8" t="s">
        <v>0</v>
      </c>
      <c r="F2" s="9">
        <f>[1]Inscription!F8</f>
        <v>2</v>
      </c>
      <c r="G2" s="8" t="s">
        <v>1</v>
      </c>
      <c r="H2" s="9">
        <v>2</v>
      </c>
    </row>
    <row r="3" spans="1:8" ht="25.5" x14ac:dyDescent="0.25">
      <c r="A3" s="10" t="s">
        <v>2</v>
      </c>
      <c r="B3" s="11" t="s">
        <v>3</v>
      </c>
      <c r="C3" s="12" t="s">
        <v>4</v>
      </c>
      <c r="D3" s="13"/>
      <c r="E3" s="11" t="s">
        <v>5</v>
      </c>
      <c r="F3" s="11" t="s">
        <v>6</v>
      </c>
      <c r="G3" s="11" t="s">
        <v>7</v>
      </c>
      <c r="H3" s="11" t="s">
        <v>8</v>
      </c>
    </row>
    <row r="4" spans="1:8" x14ac:dyDescent="0.25">
      <c r="A4" s="14">
        <v>1</v>
      </c>
      <c r="B4" s="15">
        <v>19</v>
      </c>
      <c r="C4" s="16" t="str">
        <f>IF(B4&gt;0,CONCATENATE((VLOOKUP($B4,[1]Inscription!$A$12:$G$211,3,FALSE)),"   ",(VLOOKUP($B4,[1]Inscription!$A$12:$G$211,4,FALSE)))," ")</f>
        <v xml:space="preserve">GUICHARD ARMAND   </v>
      </c>
      <c r="D4" s="17"/>
      <c r="E4" s="18" t="str">
        <f>IF(B4&gt;0,(VLOOKUP($B4,[1]Inscription!$A$12:$G$211,5,FALSE))," ")</f>
        <v>REPARSAC VC</v>
      </c>
      <c r="F4" s="19" t="str">
        <f>IF(B4&gt;0,(VLOOKUP($B4,[1]Inscription!$A$12:$G$211,7,FALSE))," ")</f>
        <v>01693118674</v>
      </c>
      <c r="G4" s="18" t="str">
        <f>LEFT(IF(B4&gt;0,(VLOOKUP($B4,[1]Inscription!$A$12:$G$211,6,FALSE))," "),8)</f>
        <v>11  12</v>
      </c>
      <c r="H4" s="20"/>
    </row>
    <row r="5" spans="1:8" x14ac:dyDescent="0.25">
      <c r="A5" s="14">
        <v>2</v>
      </c>
      <c r="B5" s="15">
        <v>20</v>
      </c>
      <c r="C5" s="16" t="str">
        <f>IF(B5&gt;0,CONCATENATE((VLOOKUP($B5,[1]Inscription!$A$12:$G$211,3,FALSE)),"   ",(VLOOKUP($B5,[1]Inscription!$A$12:$G$211,4,FALSE)))," ")</f>
        <v xml:space="preserve">LALLOUET MADALENE   </v>
      </c>
      <c r="D5" s="17"/>
      <c r="E5" s="18" t="str">
        <f>IF(B5&gt;0,(VLOOKUP($B5,[1]Inscription!$A$12:$G$211,5,FALSE))," ")</f>
        <v>AC RILHAC RANCON</v>
      </c>
      <c r="F5" s="19" t="str">
        <f>IF(B5&gt;0,(VLOOKUP($B5,[1]Inscription!$A$12:$G$211,7,FALSE))," ")</f>
        <v>08799933070</v>
      </c>
      <c r="G5" s="18" t="str">
        <f>LEFT(IF(B5&gt;0,(VLOOKUP($B5,[1]Inscription!$A$12:$G$211,6,FALSE))," "),8)</f>
        <v>11 12</v>
      </c>
      <c r="H5" s="20">
        <f t="shared" ref="H5" si="0">H4</f>
        <v>0</v>
      </c>
    </row>
    <row r="6" spans="1:8" x14ac:dyDescent="0.25">
      <c r="A6" s="21"/>
      <c r="B6" s="1" t="str">
        <f>CONCATENATE([2]Inscription!D7,"  ",[2]Inscription!G7)</f>
        <v>FOIS  KMS</v>
      </c>
      <c r="C6" s="2"/>
      <c r="D6" s="2"/>
      <c r="E6" s="3"/>
      <c r="F6" s="4" t="str">
        <f>IF([2]Inscription!$D$4&gt;0,"DATE :  "&amp;TEXT([2]Inscription!D$4,"jj mmmm aaaa"),"")</f>
        <v>DATE :  20.01.2024</v>
      </c>
      <c r="G6" s="4"/>
      <c r="H6" s="4"/>
    </row>
    <row r="7" spans="1:8" x14ac:dyDescent="0.25">
      <c r="A7" s="22"/>
      <c r="B7" s="5" t="s">
        <v>21</v>
      </c>
      <c r="C7" s="6"/>
      <c r="D7" s="7"/>
      <c r="E7" s="8" t="s">
        <v>0</v>
      </c>
      <c r="F7" s="9">
        <v>4</v>
      </c>
      <c r="G7" s="8" t="s">
        <v>1</v>
      </c>
      <c r="H7" s="9">
        <v>3</v>
      </c>
    </row>
    <row r="8" spans="1:8" ht="25.5" x14ac:dyDescent="0.25">
      <c r="A8" s="10" t="s">
        <v>2</v>
      </c>
      <c r="B8" s="11" t="s">
        <v>3</v>
      </c>
      <c r="C8" s="12" t="s">
        <v>4</v>
      </c>
      <c r="D8" s="13"/>
      <c r="E8" s="11" t="s">
        <v>5</v>
      </c>
      <c r="F8" s="11" t="s">
        <v>6</v>
      </c>
      <c r="G8" s="11" t="s">
        <v>7</v>
      </c>
      <c r="H8" s="11" t="s">
        <v>8</v>
      </c>
    </row>
    <row r="9" spans="1:8" x14ac:dyDescent="0.25">
      <c r="A9" s="14">
        <v>1</v>
      </c>
      <c r="B9" s="15">
        <v>85</v>
      </c>
      <c r="C9" s="16" t="str">
        <f>IF(B9&gt;0,CONCATENATE((VLOOKUP($B9,[2]Inscription!$A$12:$G$211,3,FALSE)),"   ",(VLOOKUP($B9,[2]Inscription!$A$12:$G$211,4,FALSE)))," ")</f>
        <v xml:space="preserve">LALLOUET ARTHUR   </v>
      </c>
      <c r="D9" s="17"/>
      <c r="E9" s="18" t="str">
        <f>IF(B9&gt;0,(VLOOKUP($B9,[2]Inscription!$A$12:$G$211,5,FALSE))," ")</f>
        <v>AC RILHAC RANCON</v>
      </c>
      <c r="F9" s="19" t="str">
        <f>IF(B9&gt;0,(VLOOKUP($B9,[2]Inscription!$A$12:$G$211,7,FALSE))," ")</f>
        <v>08799933069</v>
      </c>
      <c r="G9" s="18" t="str">
        <f>LEFT(IF(B9&gt;0,(VLOOKUP($B9,[2]Inscription!$A$12:$G$211,6,FALSE))," "),8)</f>
        <v>MINIME</v>
      </c>
      <c r="H9" s="20"/>
    </row>
    <row r="10" spans="1:8" x14ac:dyDescent="0.25">
      <c r="A10" s="14">
        <v>2</v>
      </c>
      <c r="B10" s="15">
        <v>86</v>
      </c>
      <c r="C10" s="16" t="str">
        <f>IF(B10&gt;0,CONCATENATE((VLOOKUP($B10,[2]Inscription!$A$12:$G$211,3,FALSE)),"   ",(VLOOKUP($B10,[2]Inscription!$A$12:$G$211,4,FALSE)))," ")</f>
        <v xml:space="preserve">LALOUET JEAN    </v>
      </c>
      <c r="D10" s="17"/>
      <c r="E10" s="18" t="str">
        <f>IF(B10&gt;0,(VLOOKUP($B10,[2]Inscription!$A$12:$G$211,5,FALSE))," ")</f>
        <v>AC RILHAC RANCON</v>
      </c>
      <c r="F10" s="19" t="str">
        <f>IF(B10&gt;0,(VLOOKUP($B10,[2]Inscription!$A$12:$G$211,7,FALSE))," ")</f>
        <v>08799933073</v>
      </c>
      <c r="G10" s="18" t="str">
        <f>LEFT(IF(B10&gt;0,(VLOOKUP($B10,[2]Inscription!$A$12:$G$211,6,FALSE))," "),8)</f>
        <v>MINIME</v>
      </c>
      <c r="H10" s="20">
        <f t="shared" ref="H10:H11" si="1">H9</f>
        <v>0</v>
      </c>
    </row>
    <row r="11" spans="1:8" x14ac:dyDescent="0.25">
      <c r="A11" s="14">
        <v>3</v>
      </c>
      <c r="B11" s="15">
        <v>88</v>
      </c>
      <c r="C11" s="16" t="str">
        <f>IF(B11&gt;0,CONCATENATE((VLOOKUP($B11,[2]Inscription!$A$12:$G$211,3,FALSE)),"   ",(VLOOKUP($B11,[2]Inscription!$A$12:$G$211,4,FALSE)))," ")</f>
        <v xml:space="preserve">BAUDAT RAPHAEL   </v>
      </c>
      <c r="D11" s="17"/>
      <c r="E11" s="18" t="str">
        <f>IF(B11&gt;0,(VLOOKUP($B11,[2]Inscription!$A$12:$G$211,5,FALSE))," ")</f>
        <v>UVC COUHE</v>
      </c>
      <c r="F11" s="19" t="str">
        <f>IF(B11&gt;0,(VLOOKUP($B11,[2]Inscription!$A$12:$G$211,7,FALSE))," ")</f>
        <v>086902241073</v>
      </c>
      <c r="G11" s="18" t="str">
        <f>LEFT(IF(B11&gt;0,(VLOOKUP($B11,[2]Inscription!$A$12:$G$211,6,FALSE))," "),8)</f>
        <v>MINIME</v>
      </c>
      <c r="H11" s="20">
        <f t="shared" si="1"/>
        <v>0</v>
      </c>
    </row>
    <row r="12" spans="1:8" x14ac:dyDescent="0.25">
      <c r="A12" s="21"/>
      <c r="B12" s="1" t="str">
        <f>CONCATENATE([3]Inscription!D13,"  ",[3]Inscription!G13)</f>
        <v xml:space="preserve">  </v>
      </c>
      <c r="C12" s="2"/>
      <c r="D12" s="2"/>
      <c r="E12" s="3"/>
      <c r="F12" s="4" t="str">
        <f>IF([3]Inscription!$D$4&gt;0,"DATE :  "&amp;TEXT([3]Inscription!D$4,"jj mmmm aaaa"),"")</f>
        <v>DATE :  20.01.2024</v>
      </c>
      <c r="G12" s="4"/>
      <c r="H12" s="4"/>
    </row>
    <row r="13" spans="1:8" x14ac:dyDescent="0.25">
      <c r="A13" s="22"/>
      <c r="B13" s="5" t="s">
        <v>20</v>
      </c>
      <c r="C13" s="6"/>
      <c r="D13" s="7"/>
      <c r="E13" s="8" t="s">
        <v>0</v>
      </c>
      <c r="F13" s="9">
        <v>3</v>
      </c>
      <c r="G13" s="8" t="s">
        <v>1</v>
      </c>
      <c r="H13" s="9">
        <v>3</v>
      </c>
    </row>
    <row r="14" spans="1:8" ht="25.5" x14ac:dyDescent="0.25">
      <c r="A14" s="10" t="s">
        <v>2</v>
      </c>
      <c r="B14" s="11" t="s">
        <v>3</v>
      </c>
      <c r="C14" s="12" t="s">
        <v>4</v>
      </c>
      <c r="D14" s="13"/>
      <c r="E14" s="11" t="s">
        <v>5</v>
      </c>
      <c r="F14" s="11" t="s">
        <v>6</v>
      </c>
      <c r="G14" s="11" t="s">
        <v>7</v>
      </c>
      <c r="H14" s="11" t="s">
        <v>8</v>
      </c>
    </row>
    <row r="15" spans="1:8" x14ac:dyDescent="0.25">
      <c r="A15" s="14">
        <v>1</v>
      </c>
      <c r="B15" s="15">
        <v>82</v>
      </c>
      <c r="C15" s="16" t="str">
        <f>IF(B15&gt;0,CONCATENATE((VLOOKUP($B15,[3]Inscription!$A$12:$G$211,3,FALSE)),"   ",(VLOOKUP($B15,[3]Inscription!$A$12:$G$211,4,FALSE)))," ")</f>
        <v xml:space="preserve">SAAPENA VALERIE   </v>
      </c>
      <c r="D15" s="17"/>
      <c r="E15" s="18" t="str">
        <f>IF(B15&gt;0,(VLOOKUP($B15,[3]Inscription!$A$12:$G$211,5,FALSE))," ")</f>
        <v>CSA RUELLE</v>
      </c>
      <c r="F15" s="19" t="str">
        <f>IF(B15&gt;0,(VLOOKUP($B15,[3]Inscription!$A$12:$G$211,7,FALSE))," ")</f>
        <v>01633085008</v>
      </c>
      <c r="G15" s="18" t="str">
        <f>LEFT(IF(B15&gt;0,(VLOOKUP($B15,[3]Inscription!$A$12:$G$211,6,FALSE))," "),8)</f>
        <v>F</v>
      </c>
      <c r="H15" s="20" t="s">
        <v>9</v>
      </c>
    </row>
    <row r="16" spans="1:8" x14ac:dyDescent="0.25">
      <c r="A16" s="14">
        <v>2</v>
      </c>
      <c r="B16" s="15">
        <v>81</v>
      </c>
      <c r="C16" s="16" t="str">
        <f>IF(B16&gt;0,CONCATENATE((VLOOKUP($B16,[3]Inscription!$A$12:$G$211,3,FALSE)),"   ",(VLOOKUP($B16,[3]Inscription!$A$12:$G$211,4,FALSE)))," ")</f>
        <v xml:space="preserve">MERCIER SEVERINE   </v>
      </c>
      <c r="D16" s="17"/>
      <c r="E16" s="18" t="str">
        <f>IF(B16&gt;0,(VLOOKUP($B16,[3]Inscription!$A$12:$G$211,5,FALSE))," ")</f>
        <v>REPARSAC VELO CLUB</v>
      </c>
      <c r="F16" s="19" t="str">
        <f>IF(B16&gt;0,(VLOOKUP($B16,[3]Inscription!$A$12:$G$211,7,FALSE))," ")</f>
        <v>01693125663</v>
      </c>
      <c r="G16" s="18" t="str">
        <f>LEFT(IF(B16&gt;0,(VLOOKUP($B16,[3]Inscription!$A$12:$G$211,6,FALSE))," "),8)</f>
        <v>F</v>
      </c>
      <c r="H16" s="20"/>
    </row>
    <row r="18" spans="1:8" x14ac:dyDescent="0.25">
      <c r="A18" s="14">
        <v>1</v>
      </c>
      <c r="B18" s="15">
        <v>71</v>
      </c>
      <c r="C18" s="16" t="str">
        <f>IF(B18&gt;0,CONCATENATE((VLOOKUP($B18,[3]Inscription!$A$12:$G$211,3,FALSE)),"   ",(VLOOKUP($B18,[3]Inscription!$A$12:$G$211,4,FALSE)))," ")</f>
        <v xml:space="preserve">LABROUUSE LUCAS   </v>
      </c>
      <c r="D18" s="17"/>
      <c r="E18" s="18" t="str">
        <f>IF(B18&gt;0,(VLOOKUP($B18,[3]Inscription!$A$12:$G$211,5,FALSE))," ")</f>
        <v>REPARSAC VC</v>
      </c>
      <c r="F18" s="19" t="str">
        <f>IF(B18&gt;0,(VLOOKUP($B18,[3]Inscription!$A$12:$G$211,7,FALSE))," ")</f>
        <v>01693105425</v>
      </c>
      <c r="G18" s="18" t="str">
        <f>LEFT(IF(B18&gt;0,(VLOOKUP($B18,[3]Inscription!$A$12:$G$211,6,FALSE))," "),8)</f>
        <v>15/16</v>
      </c>
      <c r="H18" s="20" t="s">
        <v>10</v>
      </c>
    </row>
    <row r="20" spans="1:8" x14ac:dyDescent="0.25">
      <c r="A20" s="21"/>
      <c r="B20" s="1" t="str">
        <f>CONCATENATE([4]Inscription!D21,"  ",[4]Inscription!G21)</f>
        <v xml:space="preserve">  </v>
      </c>
      <c r="C20" s="2"/>
      <c r="D20" s="2"/>
      <c r="E20" s="3"/>
      <c r="F20" s="4" t="str">
        <f>IF([4]Inscription!$D$4&gt;0,"DATE :  "&amp;TEXT([4]Inscription!D$4,"jj mmmm aaaa"),"")</f>
        <v>DATE :  20.01.2024</v>
      </c>
      <c r="G20" s="4"/>
      <c r="H20" s="4"/>
    </row>
    <row r="21" spans="1:8" x14ac:dyDescent="0.25">
      <c r="A21" s="22"/>
      <c r="B21" s="5" t="s">
        <v>19</v>
      </c>
      <c r="C21" s="6"/>
      <c r="D21" s="7"/>
      <c r="E21" s="8" t="s">
        <v>0</v>
      </c>
      <c r="F21" s="9">
        <v>11</v>
      </c>
      <c r="G21" s="8" t="s">
        <v>1</v>
      </c>
      <c r="H21" s="9">
        <v>11</v>
      </c>
    </row>
    <row r="22" spans="1:8" ht="25.5" x14ac:dyDescent="0.25">
      <c r="A22" s="10" t="s">
        <v>2</v>
      </c>
      <c r="B22" s="11" t="s">
        <v>3</v>
      </c>
      <c r="C22" s="12" t="s">
        <v>4</v>
      </c>
      <c r="D22" s="13"/>
      <c r="E22" s="11" t="s">
        <v>5</v>
      </c>
      <c r="F22" s="11" t="s">
        <v>6</v>
      </c>
      <c r="G22" s="11" t="s">
        <v>7</v>
      </c>
      <c r="H22" s="11" t="s">
        <v>8</v>
      </c>
    </row>
    <row r="23" spans="1:8" x14ac:dyDescent="0.25">
      <c r="A23" s="14">
        <v>1</v>
      </c>
      <c r="B23" s="15">
        <v>51</v>
      </c>
      <c r="C23" s="16" t="str">
        <f>IF(B23&gt;0,CONCATENATE((VLOOKUP($B23,[4]Inscription!$A$12:$G$211,3,FALSE)),"   ",(VLOOKUP($B23,[4]Inscription!$A$12:$G$211,4,FALSE)))," ")</f>
        <v xml:space="preserve">BIRONNEAU ERIC   </v>
      </c>
      <c r="D23" s="17"/>
      <c r="E23" s="18" t="str">
        <f>IF(B23&gt;0,(VLOOKUP($B23,[4]Inscription!$A$12:$G$211,5,FALSE))," ")</f>
        <v>CC LA LEGERE</v>
      </c>
      <c r="F23" s="19" t="str">
        <f>IF(B23&gt;0,(VLOOKUP($B23,[4]Inscription!$A$12:$G$211,7,FALSE))," ")</f>
        <v>07947354038</v>
      </c>
      <c r="G23" s="18" t="str">
        <f>LEFT(IF(B23&gt;0,(VLOOKUP($B23,[4]Inscription!$A$12:$G$211,6,FALSE))," "),8)</f>
        <v>2</v>
      </c>
      <c r="H23" s="20" t="s">
        <v>11</v>
      </c>
    </row>
    <row r="24" spans="1:8" x14ac:dyDescent="0.25">
      <c r="A24" s="14">
        <v>2</v>
      </c>
      <c r="B24" s="15">
        <v>55</v>
      </c>
      <c r="C24" s="16" t="str">
        <f>IF(B24&gt;0,CONCATENATE((VLOOKUP($B24,[4]Inscription!$A$12:$G$211,3,FALSE)),"   ",(VLOOKUP($B24,[4]Inscription!$A$12:$G$211,4,FALSE)))," ")</f>
        <v xml:space="preserve">TROCHON BRUNO   </v>
      </c>
      <c r="D24" s="17"/>
      <c r="E24" s="18" t="str">
        <f>IF(B24&gt;0,(VLOOKUP($B24,[4]Inscription!$A$12:$G$211,5,FALSE))," ")</f>
        <v>VAL DE SEVRE CYCLISME</v>
      </c>
      <c r="F24" s="19" t="str">
        <f>IF(B24&gt;0,(VLOOKUP($B24,[4]Inscription!$A$12:$G$211,7,FALSE))," ")</f>
        <v>07900522781</v>
      </c>
      <c r="G24" s="18" t="str">
        <f>LEFT(IF(B24&gt;0,(VLOOKUP($B24,[4]Inscription!$A$12:$G$211,6,FALSE))," "),8)</f>
        <v>2</v>
      </c>
      <c r="H24" s="20" t="s">
        <v>12</v>
      </c>
    </row>
    <row r="25" spans="1:8" x14ac:dyDescent="0.25">
      <c r="A25" s="14">
        <v>3</v>
      </c>
      <c r="B25" s="15">
        <v>52</v>
      </c>
      <c r="C25" s="16" t="str">
        <f>IF(B25&gt;0,CONCATENATE((VLOOKUP($B25,[4]Inscription!$A$12:$G$211,3,FALSE)),"   ",(VLOOKUP($B25,[4]Inscription!$A$12:$G$211,4,FALSE)))," ")</f>
        <v xml:space="preserve">DELUCHE CHRISTOPHE   </v>
      </c>
      <c r="D25" s="17"/>
      <c r="E25" s="18" t="str">
        <f>IF(B25&gt;0,(VLOOKUP($B25,[4]Inscription!$A$12:$G$211,5,FALSE))," ")</f>
        <v>AS LEGRAND LIMOGES</v>
      </c>
      <c r="F25" s="19" t="str">
        <f>IF(B25&gt;0,(VLOOKUP($B25,[4]Inscription!$A$12:$G$211,7,FALSE))," ")</f>
        <v>08755121166</v>
      </c>
      <c r="G25" s="18" t="str">
        <f>LEFT(IF(B25&gt;0,(VLOOKUP($B25,[4]Inscription!$A$12:$G$211,6,FALSE))," "),8)</f>
        <v>2</v>
      </c>
      <c r="H25" s="20" t="s">
        <v>13</v>
      </c>
    </row>
    <row r="26" spans="1:8" x14ac:dyDescent="0.25">
      <c r="A26" s="14">
        <v>4</v>
      </c>
      <c r="B26" s="15">
        <v>54</v>
      </c>
      <c r="C26" s="16" t="str">
        <f>IF(B26&gt;0,CONCATENATE((VLOOKUP($B26,[4]Inscription!$A$12:$G$211,3,FALSE)),"   ",(VLOOKUP($B26,[4]Inscription!$A$12:$G$211,4,FALSE)))," ")</f>
        <v xml:space="preserve">JANNEAU CHRISTOPHE   </v>
      </c>
      <c r="D26" s="17"/>
      <c r="E26" s="18" t="str">
        <f>IF(B26&gt;0,(VLOOKUP($B26,[4]Inscription!$A$12:$G$211,5,FALSE))," ")</f>
        <v>MAUZE SPORT NATURE</v>
      </c>
      <c r="F26" s="19" t="str">
        <f>IF(B26&gt;0,(VLOOKUP($B26,[4]Inscription!$A$12:$G$211,7,FALSE))," ")</f>
        <v>07970117159</v>
      </c>
      <c r="G26" s="18" t="str">
        <f>LEFT(IF(B26&gt;0,(VLOOKUP($B26,[4]Inscription!$A$12:$G$211,6,FALSE))," "),8)</f>
        <v>2</v>
      </c>
      <c r="H26" s="20" t="s">
        <v>14</v>
      </c>
    </row>
    <row r="27" spans="1:8" x14ac:dyDescent="0.25">
      <c r="A27" s="14">
        <v>5</v>
      </c>
      <c r="B27" s="15">
        <v>53</v>
      </c>
      <c r="C27" s="16" t="str">
        <f>IF(B27&gt;0,CONCATENATE((VLOOKUP($B27,[4]Inscription!$A$12:$G$211,3,FALSE)),"   ",(VLOOKUP($B27,[4]Inscription!$A$12:$G$211,4,FALSE)))," ")</f>
        <v xml:space="preserve">CLEMENT FABIEN   </v>
      </c>
      <c r="D27" s="17"/>
      <c r="E27" s="18" t="str">
        <f>IF(B27&gt;0,(VLOOKUP($B27,[4]Inscription!$A$12:$G$211,5,FALSE))," ")</f>
        <v>EC TAIZE AIZIE</v>
      </c>
      <c r="F27" s="19" t="str">
        <f>IF(B27&gt;0,(VLOOKUP($B27,[4]Inscription!$A$12:$G$211,7,FALSE))," ")</f>
        <v>01693112750</v>
      </c>
      <c r="G27" s="18" t="str">
        <f>LEFT(IF(B27&gt;0,(VLOOKUP($B27,[4]Inscription!$A$12:$G$211,6,FALSE))," "),8)</f>
        <v>2</v>
      </c>
      <c r="H27" s="20"/>
    </row>
    <row r="28" spans="1:8" x14ac:dyDescent="0.25">
      <c r="A28" s="14">
        <v>6</v>
      </c>
      <c r="B28" s="15">
        <v>66</v>
      </c>
      <c r="C28" s="23" t="str">
        <f>IF(B28&gt;0,CONCATENATE((VLOOKUP($B28,[4]Inscription!$A$12:$G$211,3,FALSE)),"   ",(VLOOKUP($B28,[4]Inscription!$A$12:$G$211,4,FALSE)))," ")</f>
        <v xml:space="preserve">GILLERON PHILIPPE   </v>
      </c>
      <c r="D28" s="24"/>
      <c r="E28" s="25" t="str">
        <f>IF(B28&gt;0,(VLOOKUP($B28,[4]Inscription!$A$12:$G$211,5,FALSE))," ")</f>
        <v>REPARSAC VC</v>
      </c>
      <c r="F28" s="26">
        <f>IF(B28&gt;0,(VLOOKUP($B28,[4]Inscription!$A$12:$G$211,7,FALSE))," ")</f>
        <v>0</v>
      </c>
      <c r="G28" s="25" t="str">
        <f>LEFT(IF(B28&gt;0,(VLOOKUP($B28,[4]Inscription!$A$12:$G$211,6,FALSE))," "),8)</f>
        <v>4</v>
      </c>
      <c r="H28" s="20">
        <f t="shared" ref="H28:H33" si="2">H27</f>
        <v>0</v>
      </c>
    </row>
    <row r="29" spans="1:8" x14ac:dyDescent="0.25">
      <c r="A29" s="14">
        <v>7</v>
      </c>
      <c r="B29" s="15">
        <v>64</v>
      </c>
      <c r="C29" s="23" t="str">
        <f>IF(B29&gt;0,CONCATENATE((VLOOKUP($B29,[4]Inscription!$A$12:$G$211,3,FALSE)),"   ",(VLOOKUP($B29,[4]Inscription!$A$12:$G$211,4,FALSE)))," ")</f>
        <v xml:space="preserve">MALARD JEAN DANIEL   </v>
      </c>
      <c r="D29" s="24"/>
      <c r="E29" s="25" t="str">
        <f>IF(B29&gt;0,(VLOOKUP($B29,[4]Inscription!$A$12:$G$211,5,FALSE))," ")</f>
        <v>VELO CLUB CORME ROYAL</v>
      </c>
      <c r="F29" s="26" t="str">
        <f>IF(B29&gt;0,(VLOOKUP($B29,[4]Inscription!$A$12:$G$211,7,FALSE))," ")</f>
        <v>01766722952</v>
      </c>
      <c r="G29" s="25" t="str">
        <f>LEFT(IF(B29&gt;0,(VLOOKUP($B29,[4]Inscription!$A$12:$G$211,6,FALSE))," "),8)</f>
        <v>4</v>
      </c>
      <c r="H29" s="20">
        <f t="shared" si="2"/>
        <v>0</v>
      </c>
    </row>
    <row r="30" spans="1:8" x14ac:dyDescent="0.25">
      <c r="A30" s="14">
        <v>8</v>
      </c>
      <c r="B30" s="15">
        <v>61</v>
      </c>
      <c r="C30" s="23" t="str">
        <f>IF(B30&gt;0,CONCATENATE((VLOOKUP($B30,[4]Inscription!$A$12:$G$211,3,FALSE)),"   ",(VLOOKUP($B30,[4]Inscription!$A$12:$G$211,4,FALSE)))," ")</f>
        <v xml:space="preserve">PREVOT ALAIN   </v>
      </c>
      <c r="D30" s="24"/>
      <c r="E30" s="25" t="str">
        <f>IF(B30&gt;0,(VLOOKUP($B30,[4]Inscription!$A$12:$G$211,5,FALSE))," ")</f>
        <v>AL GOND PONTOUVRE</v>
      </c>
      <c r="F30" s="26" t="str">
        <f>IF(B30&gt;0,(VLOOKUP($B30,[4]Inscription!$A$12:$G$211,7,FALSE))," ")</f>
        <v>0164090668</v>
      </c>
      <c r="G30" s="25" t="str">
        <f>LEFT(IF(B30&gt;0,(VLOOKUP($B30,[4]Inscription!$A$12:$G$211,6,FALSE))," "),8)</f>
        <v>4</v>
      </c>
      <c r="H30" s="20">
        <f t="shared" si="2"/>
        <v>0</v>
      </c>
    </row>
    <row r="31" spans="1:8" x14ac:dyDescent="0.25">
      <c r="A31" s="14">
        <v>9</v>
      </c>
      <c r="B31" s="15">
        <v>63</v>
      </c>
      <c r="C31" s="23" t="str">
        <f>IF(B31&gt;0,CONCATENATE((VLOOKUP($B31,[4]Inscription!$A$12:$G$211,3,FALSE)),"   ",(VLOOKUP($B31,[4]Inscription!$A$12:$G$211,4,FALSE)))," ")</f>
        <v xml:space="preserve">GALTEAU JEROME   </v>
      </c>
      <c r="D31" s="24"/>
      <c r="E31" s="25" t="str">
        <f>IF(B31&gt;0,(VLOOKUP($B31,[4]Inscription!$A$12:$G$211,5,FALSE))," ")</f>
        <v>REPARSAC VC</v>
      </c>
      <c r="F31" s="26" t="str">
        <f>IF(B31&gt;0,(VLOOKUP($B31,[4]Inscription!$A$12:$G$211,7,FALSE))," ")</f>
        <v>01661070503</v>
      </c>
      <c r="G31" s="25" t="str">
        <f>LEFT(IF(B31&gt;0,(VLOOKUP($B31,[4]Inscription!$A$12:$G$211,6,FALSE))," "),8)</f>
        <v>4</v>
      </c>
      <c r="H31" s="20">
        <f t="shared" si="2"/>
        <v>0</v>
      </c>
    </row>
    <row r="32" spans="1:8" x14ac:dyDescent="0.25">
      <c r="A32" s="14">
        <v>10</v>
      </c>
      <c r="B32" s="15">
        <v>62</v>
      </c>
      <c r="C32" s="23" t="str">
        <f>IF(B32&gt;0,CONCATENATE((VLOOKUP($B32,[4]Inscription!$A$12:$G$211,3,FALSE)),"   ",(VLOOKUP($B32,[4]Inscription!$A$12:$G$211,4,FALSE)))," ")</f>
        <v xml:space="preserve">MOREAU PATRICE   </v>
      </c>
      <c r="D32" s="24"/>
      <c r="E32" s="25" t="str">
        <f>IF(B32&gt;0,(VLOOKUP($B32,[4]Inscription!$A$12:$G$211,5,FALSE))," ")</f>
        <v>CC PUYMOYEN</v>
      </c>
      <c r="F32" s="26" t="str">
        <f>IF(B32&gt;0,(VLOOKUP($B32,[4]Inscription!$A$12:$G$211,7,FALSE))," ")</f>
        <v>01620109250</v>
      </c>
      <c r="G32" s="25" t="str">
        <f>LEFT(IF(B32&gt;0,(VLOOKUP($B32,[4]Inscription!$A$12:$G$211,6,FALSE))," "),8)</f>
        <v>4</v>
      </c>
      <c r="H32" s="20">
        <f t="shared" si="2"/>
        <v>0</v>
      </c>
    </row>
    <row r="33" spans="1:8" x14ac:dyDescent="0.25">
      <c r="A33" s="14">
        <v>11</v>
      </c>
      <c r="B33" s="15">
        <v>65</v>
      </c>
      <c r="C33" s="23" t="str">
        <f>IF(B33&gt;0,CONCATENATE((VLOOKUP($B33,[4]Inscription!$A$12:$G$211,3,FALSE)),"   ",(VLOOKUP($B33,[4]Inscription!$A$12:$G$211,4,FALSE)))," ")</f>
        <v xml:space="preserve">GAGNAIRE PATRICK   </v>
      </c>
      <c r="D33" s="24"/>
      <c r="E33" s="25" t="str">
        <f>IF(B33&gt;0,(VLOOKUP($B33,[4]Inscription!$A$12:$G$211,5,FALSE))," ")</f>
        <v>AL RIVES D'AUTISE</v>
      </c>
      <c r="F33" s="26" t="str">
        <f>IF(B33&gt;0,(VLOOKUP($B33,[4]Inscription!$A$12:$G$211,7,FALSE))," ")</f>
        <v>08585053595</v>
      </c>
      <c r="G33" s="25" t="str">
        <f>LEFT(IF(B33&gt;0,(VLOOKUP($B33,[4]Inscription!$A$12:$G$211,6,FALSE))," "),8)</f>
        <v>4</v>
      </c>
      <c r="H33" s="20">
        <f t="shared" si="2"/>
        <v>0</v>
      </c>
    </row>
    <row r="35" spans="1:8" x14ac:dyDescent="0.25">
      <c r="A35" s="21"/>
      <c r="B35" s="1" t="str">
        <f>CONCATENATE([5]Inscription!D36,"  ",[5]Inscription!G36)</f>
        <v xml:space="preserve">  0176674972</v>
      </c>
      <c r="C35" s="2"/>
      <c r="D35" s="2"/>
      <c r="E35" s="3"/>
      <c r="F35" s="4" t="str">
        <f>IF([5]Inscription!$D$4&gt;0,"DATE :  "&amp;TEXT([5]Inscription!D$4,"jj mmmm aaaa"),"")</f>
        <v>DATE :  20.01.2024</v>
      </c>
      <c r="G35" s="4"/>
      <c r="H35" s="4"/>
    </row>
    <row r="36" spans="1:8" x14ac:dyDescent="0.25">
      <c r="A36" s="22"/>
      <c r="B36" s="5" t="s">
        <v>18</v>
      </c>
      <c r="C36" s="6"/>
      <c r="D36" s="7"/>
      <c r="E36" s="8" t="s">
        <v>0</v>
      </c>
      <c r="F36" s="9">
        <v>23</v>
      </c>
      <c r="G36" s="8" t="s">
        <v>1</v>
      </c>
      <c r="H36" s="9">
        <f>COUNTA(B38:B237)</f>
        <v>23</v>
      </c>
    </row>
    <row r="37" spans="1:8" ht="25.5" x14ac:dyDescent="0.25">
      <c r="A37" s="10" t="s">
        <v>2</v>
      </c>
      <c r="B37" s="11" t="s">
        <v>3</v>
      </c>
      <c r="C37" s="12" t="s">
        <v>4</v>
      </c>
      <c r="D37" s="13"/>
      <c r="E37" s="11" t="s">
        <v>5</v>
      </c>
      <c r="F37" s="11" t="s">
        <v>6</v>
      </c>
      <c r="G37" s="11" t="s">
        <v>7</v>
      </c>
      <c r="H37" s="11" t="s">
        <v>8</v>
      </c>
    </row>
    <row r="38" spans="1:8" x14ac:dyDescent="0.25">
      <c r="A38" s="14">
        <v>1</v>
      </c>
      <c r="B38" s="15">
        <v>7</v>
      </c>
      <c r="C38" s="16" t="str">
        <f>IF(B38&gt;0,CONCATENATE((VLOOKUP($B38,[5]Inscription!$A$12:$G$211,3,FALSE)),"   ",(VLOOKUP($B38,[5]Inscription!$A$12:$G$211,4,FALSE)))," ")</f>
        <v xml:space="preserve">RAMBEAU JEREMIE   </v>
      </c>
      <c r="D38" s="17"/>
      <c r="E38" s="18" t="str">
        <f>IF(B38&gt;0,(VLOOKUP($B38,[5]Inscription!$A$12:$G$211,5,FALSE))," ")</f>
        <v>GUIDON MANSLOIS</v>
      </c>
      <c r="F38" s="19" t="str">
        <f>IF(B38&gt;0,(VLOOKUP($B38,[5]Inscription!$A$12:$G$211,7,FALSE))," ")</f>
        <v>01693085961</v>
      </c>
      <c r="G38" s="18" t="str">
        <f>LEFT(IF(B38&gt;0,(VLOOKUP($B38,[5]Inscription!$A$12:$G$211,6,FALSE))," "),8)</f>
        <v>1</v>
      </c>
      <c r="H38" s="20" t="s">
        <v>15</v>
      </c>
    </row>
    <row r="39" spans="1:8" x14ac:dyDescent="0.25">
      <c r="A39" s="14">
        <v>2</v>
      </c>
      <c r="B39" s="15">
        <v>3</v>
      </c>
      <c r="C39" s="16" t="str">
        <f>IF(B39&gt;0,CONCATENATE((VLOOKUP($B39,[5]Inscription!$A$12:$G$211,3,FALSE)),"   ",(VLOOKUP($B39,[5]Inscription!$A$12:$G$211,4,FALSE)))," ")</f>
        <v xml:space="preserve">BIELOFF MATHIEU   </v>
      </c>
      <c r="D39" s="17"/>
      <c r="E39" s="18" t="str">
        <f>IF(B39&gt;0,(VLOOKUP($B39,[5]Inscription!$A$12:$G$211,5,FALSE))," ")</f>
        <v>VELO SAUVAGE POITEVIN</v>
      </c>
      <c r="F39" s="19" t="str">
        <f>IF(B39&gt;0,(VLOOKUP($B39,[5]Inscription!$A$12:$G$211,7,FALSE))," ")</f>
        <v>08690247043</v>
      </c>
      <c r="G39" s="18" t="str">
        <f>LEFT(IF(B39&gt;0,(VLOOKUP($B39,[5]Inscription!$A$12:$G$211,6,FALSE))," "),8)</f>
        <v>1</v>
      </c>
      <c r="H39" s="20" t="s">
        <v>16</v>
      </c>
    </row>
    <row r="40" spans="1:8" x14ac:dyDescent="0.25">
      <c r="A40" s="14">
        <v>3</v>
      </c>
      <c r="B40" s="15">
        <v>1</v>
      </c>
      <c r="C40" s="16" t="str">
        <f>IF(B40&gt;0,CONCATENATE((VLOOKUP($B40,[5]Inscription!$A$12:$G$211,3,FALSE)),"   ",(VLOOKUP($B40,[5]Inscription!$A$12:$G$211,4,FALSE)))," ")</f>
        <v xml:space="preserve">GAUTHIER PIERRICK   </v>
      </c>
      <c r="D40" s="17"/>
      <c r="E40" s="18" t="str">
        <f>IF(B40&gt;0,(VLOOKUP($B40,[5]Inscription!$A$12:$G$211,5,FALSE))," ")</f>
        <v>AL GOND PONTOUVRE</v>
      </c>
      <c r="F40" s="19" t="str">
        <f>IF(B40&gt;0,(VLOOKUP($B40,[5]Inscription!$A$12:$G$211,7,FALSE))," ")</f>
        <v>01664118252</v>
      </c>
      <c r="G40" s="18" t="str">
        <f>LEFT(IF(B40&gt;0,(VLOOKUP($B40,[5]Inscription!$A$12:$G$211,6,FALSE))," "),8)</f>
        <v>1</v>
      </c>
      <c r="H40" s="20" t="s">
        <v>17</v>
      </c>
    </row>
    <row r="41" spans="1:8" x14ac:dyDescent="0.25">
      <c r="A41" s="14">
        <v>4</v>
      </c>
      <c r="B41" s="15">
        <v>8</v>
      </c>
      <c r="C41" s="16" t="str">
        <f>IF(B41&gt;0,CONCATENATE((VLOOKUP($B41,[5]Inscription!$A$12:$G$211,3,FALSE)),"   ",(VLOOKUP($B41,[5]Inscription!$A$12:$G$211,4,FALSE)))," ")</f>
        <v xml:space="preserve">BOUTET JORANE   </v>
      </c>
      <c r="D41" s="17"/>
      <c r="E41" s="18" t="str">
        <f>IF(B41&gt;0,(VLOOKUP($B41,[5]Inscription!$A$12:$G$211,5,FALSE))," ")</f>
        <v>VC MONTMORILLON</v>
      </c>
      <c r="F41" s="19" t="str">
        <f>IF(B41&gt;0,(VLOOKUP($B41,[5]Inscription!$A$12:$G$211,7,FALSE))," ")</f>
        <v>08690250866</v>
      </c>
      <c r="G41" s="18" t="str">
        <f>LEFT(IF(B41&gt;0,(VLOOKUP($B41,[5]Inscription!$A$12:$G$211,6,FALSE))," "),8)</f>
        <v>1</v>
      </c>
      <c r="H41" s="20"/>
    </row>
    <row r="42" spans="1:8" x14ac:dyDescent="0.25">
      <c r="A42" s="14">
        <v>5</v>
      </c>
      <c r="B42" s="15">
        <v>6</v>
      </c>
      <c r="C42" s="16" t="str">
        <f>IF(B42&gt;0,CONCATENATE((VLOOKUP($B42,[5]Inscription!$A$12:$G$211,3,FALSE)),"   ",(VLOOKUP($B42,[5]Inscription!$A$12:$G$211,4,FALSE)))," ")</f>
        <v xml:space="preserve">DAURIAC AUGUSTE   </v>
      </c>
      <c r="D42" s="17"/>
      <c r="E42" s="18" t="str">
        <f>IF(B42&gt;0,(VLOOKUP($B42,[5]Inscription!$A$12:$G$211,5,FALSE))," ")</f>
        <v>APOGE</v>
      </c>
      <c r="F42" s="19" t="str">
        <f>IF(B42&gt;0,(VLOOKUP($B42,[5]Inscription!$A$12:$G$211,7,FALSE))," ")</f>
        <v>01766729762</v>
      </c>
      <c r="G42" s="18" t="str">
        <f>LEFT(IF(B42&gt;0,(VLOOKUP($B42,[5]Inscription!$A$12:$G$211,6,FALSE))," "),8)</f>
        <v>1</v>
      </c>
      <c r="H42" s="20"/>
    </row>
    <row r="43" spans="1:8" x14ac:dyDescent="0.25">
      <c r="A43" s="14">
        <v>6</v>
      </c>
      <c r="B43" s="15">
        <v>2</v>
      </c>
      <c r="C43" s="16" t="str">
        <f>IF(B43&gt;0,CONCATENATE((VLOOKUP($B43,[5]Inscription!$A$12:$G$211,3,FALSE)),"   ",(VLOOKUP($B43,[5]Inscription!$A$12:$G$211,4,FALSE)))," ")</f>
        <v xml:space="preserve">JOBIT YANNIS   </v>
      </c>
      <c r="D43" s="17"/>
      <c r="E43" s="18" t="str">
        <f>IF(B43&gt;0,(VLOOKUP($B43,[5]Inscription!$A$12:$G$211,5,FALSE))," ")</f>
        <v>REPARSAC VELO CLUB</v>
      </c>
      <c r="F43" s="19" t="str">
        <f>IF(B43&gt;0,(VLOOKUP($B43,[5]Inscription!$A$12:$G$211,7,FALSE))," ")</f>
        <v>01693094312</v>
      </c>
      <c r="G43" s="18" t="str">
        <f>LEFT(IF(B43&gt;0,(VLOOKUP($B43,[5]Inscription!$A$12:$G$211,6,FALSE))," "),8)</f>
        <v>1</v>
      </c>
      <c r="H43" s="20"/>
    </row>
    <row r="44" spans="1:8" x14ac:dyDescent="0.25">
      <c r="A44" s="14">
        <v>7</v>
      </c>
      <c r="B44" s="15">
        <v>29</v>
      </c>
      <c r="C44" s="23" t="str">
        <f>IF(B44&gt;0,CONCATENATE((VLOOKUP($B44,[5]Inscription!$A$12:$G$211,3,FALSE)),"   ",(VLOOKUP($B44,[5]Inscription!$A$12:$G$211,4,FALSE)))," ")</f>
        <v xml:space="preserve">FERNANDEZ AXEL   </v>
      </c>
      <c r="D44" s="24"/>
      <c r="E44" s="25" t="str">
        <f>IF(B44&gt;0,(VLOOKUP($B44,[5]Inscription!$A$12:$G$211,5,FALSE))," ")</f>
        <v>AC?JAR</v>
      </c>
      <c r="F44" s="26" t="str">
        <f>IF(B44&gt;0,(VLOOKUP($B44,[5]Inscription!$A$12:$G$211,7,FALSE))," ")</f>
        <v>01693131777</v>
      </c>
      <c r="G44" s="25" t="str">
        <f>LEFT(IF(B44&gt;0,(VLOOKUP($B44,[5]Inscription!$A$12:$G$211,6,FALSE))," "),8)</f>
        <v>3</v>
      </c>
      <c r="H44" s="20"/>
    </row>
    <row r="45" spans="1:8" x14ac:dyDescent="0.25">
      <c r="A45" s="14">
        <v>8</v>
      </c>
      <c r="B45" s="15">
        <v>4</v>
      </c>
      <c r="C45" s="16" t="str">
        <f>IF(B45&gt;0,CONCATENATE((VLOOKUP($B45,[5]Inscription!$A$12:$G$211,3,FALSE)),"   ",(VLOOKUP($B45,[5]Inscription!$A$12:$G$211,4,FALSE)))," ")</f>
        <v xml:space="preserve">PERCEVAULT TEDDY   </v>
      </c>
      <c r="D45" s="17"/>
      <c r="E45" s="18" t="str">
        <f>IF(B45&gt;0,(VLOOKUP($B45,[5]Inscription!$A$12:$G$211,5,FALSE))," ")</f>
        <v>CC LA LEGERE</v>
      </c>
      <c r="F45" s="19" t="str">
        <f>IF(B45&gt;0,(VLOOKUP($B45,[5]Inscription!$A$12:$G$211,7,FALSE))," ")</f>
        <v>07970160398</v>
      </c>
      <c r="G45" s="18" t="str">
        <f>LEFT(IF(B45&gt;0,(VLOOKUP($B45,[5]Inscription!$A$12:$G$211,6,FALSE))," "),8)</f>
        <v>1</v>
      </c>
      <c r="H45" s="20"/>
    </row>
    <row r="46" spans="1:8" x14ac:dyDescent="0.25">
      <c r="A46" s="14">
        <v>9</v>
      </c>
      <c r="B46" s="15">
        <v>10</v>
      </c>
      <c r="C46" s="16" t="str">
        <f>IF(B46&gt;0,CONCATENATE((VLOOKUP($B46,[5]Inscription!$A$12:$G$211,3,FALSE)),"   ",(VLOOKUP($B46,[5]Inscription!$A$12:$G$211,4,FALSE)))," ")</f>
        <v xml:space="preserve">TROCHON CHRISTOPHE   </v>
      </c>
      <c r="D46" s="17"/>
      <c r="E46" s="18" t="str">
        <f>IF(B46&gt;0,(VLOOKUP($B46,[5]Inscription!$A$12:$G$211,5,FALSE))," ")</f>
        <v>CYCLE POITEVIN</v>
      </c>
      <c r="F46" s="19" t="str">
        <f>IF(B46&gt;0,(VLOOKUP($B46,[5]Inscription!$A$12:$G$211,7,FALSE))," ")</f>
        <v>0863000629</v>
      </c>
      <c r="G46" s="18" t="str">
        <f>LEFT(IF(B46&gt;0,(VLOOKUP($B46,[5]Inscription!$A$12:$G$211,6,FALSE))," "),8)</f>
        <v>1</v>
      </c>
      <c r="H46" s="20"/>
    </row>
    <row r="47" spans="1:8" x14ac:dyDescent="0.25">
      <c r="A47" s="14">
        <v>10</v>
      </c>
      <c r="B47" s="15">
        <v>5</v>
      </c>
      <c r="C47" s="16" t="str">
        <f>IF(B47&gt;0,CONCATENATE((VLOOKUP($B47,[5]Inscription!$A$12:$G$211,3,FALSE)),"   ",(VLOOKUP($B47,[5]Inscription!$A$12:$G$211,4,FALSE)))," ")</f>
        <v xml:space="preserve">MERCIER DEBASTIEN   </v>
      </c>
      <c r="D47" s="17"/>
      <c r="E47" s="18" t="str">
        <f>IF(B47&gt;0,(VLOOKUP($B47,[5]Inscription!$A$12:$G$211,5,FALSE))," ")</f>
        <v>REPARSAC VELO CLUB</v>
      </c>
      <c r="F47" s="19" t="str">
        <f>IF(B47&gt;0,(VLOOKUP($B47,[5]Inscription!$A$12:$G$211,7,FALSE))," ")</f>
        <v>01693091846</v>
      </c>
      <c r="G47" s="18" t="str">
        <f>LEFT(IF(B47&gt;0,(VLOOKUP($B47,[5]Inscription!$A$12:$G$211,6,FALSE))," "),8)</f>
        <v>1</v>
      </c>
      <c r="H47" s="20"/>
    </row>
    <row r="48" spans="1:8" x14ac:dyDescent="0.25">
      <c r="A48" s="14">
        <v>11</v>
      </c>
      <c r="B48" s="15">
        <v>9</v>
      </c>
      <c r="C48" s="16" t="str">
        <f>IF(B48&gt;0,CONCATENATE((VLOOKUP($B48,[5]Inscription!$A$12:$G$211,3,FALSE)),"   ",(VLOOKUP($B48,[5]Inscription!$A$12:$G$211,4,FALSE)))," ")</f>
        <v xml:space="preserve">MELLER BASTIEN   </v>
      </c>
      <c r="D48" s="17"/>
      <c r="E48" s="18" t="str">
        <f>IF(B48&gt;0,(VLOOKUP($B48,[5]Inscription!$A$12:$G$211,5,FALSE))," ")</f>
        <v>ROCC CYCLO</v>
      </c>
      <c r="F48" s="19" t="str">
        <f>IF(B48&gt;0,(VLOOKUP($B48,[5]Inscription!$A$12:$G$211,7,FALSE))," ")</f>
        <v>08799873320</v>
      </c>
      <c r="G48" s="18" t="str">
        <f>LEFT(IF(B48&gt;0,(VLOOKUP($B48,[5]Inscription!$A$12:$G$211,6,FALSE))," "),8)</f>
        <v>1</v>
      </c>
      <c r="H48" s="20"/>
    </row>
    <row r="49" spans="1:8" x14ac:dyDescent="0.25">
      <c r="A49" s="14">
        <v>12</v>
      </c>
      <c r="B49" s="15">
        <v>23</v>
      </c>
      <c r="C49" s="23" t="str">
        <f>IF(B49&gt;0,CONCATENATE((VLOOKUP($B49,[5]Inscription!$A$12:$G$211,3,FALSE)),"   ",(VLOOKUP($B49,[5]Inscription!$A$12:$G$211,4,FALSE)))," ")</f>
        <v xml:space="preserve">DAURIAC JEROME   </v>
      </c>
      <c r="D49" s="24"/>
      <c r="E49" s="25" t="str">
        <f>IF(B49&gt;0,(VLOOKUP($B49,[5]Inscription!$A$12:$G$211,5,FALSE))," ")</f>
        <v>LA PEDALE JONZACAISE</v>
      </c>
      <c r="F49" s="26" t="str">
        <f>IF(B49&gt;0,(VLOOKUP($B49,[5]Inscription!$A$12:$G$211,7,FALSE))," ")</f>
        <v>01753242220</v>
      </c>
      <c r="G49" s="25" t="str">
        <f>LEFT(IF(B49&gt;0,(VLOOKUP($B49,[5]Inscription!$A$12:$G$211,6,FALSE))," "),8)</f>
        <v>3</v>
      </c>
      <c r="H49" s="20"/>
    </row>
    <row r="50" spans="1:8" x14ac:dyDescent="0.25">
      <c r="A50" s="14">
        <v>13</v>
      </c>
      <c r="B50" s="15">
        <v>34</v>
      </c>
      <c r="C50" s="23" t="str">
        <f>IF(B50&gt;0,CONCATENATE((VLOOKUP($B50,[5]Inscription!$A$12:$G$211,3,FALSE)),"   ",(VLOOKUP($B50,[5]Inscription!$A$12:$G$211,4,FALSE)))," ")</f>
        <v xml:space="preserve">MONMARSSON FREDERIC   </v>
      </c>
      <c r="D50" s="24"/>
      <c r="E50" s="25" t="str">
        <f>IF(B50&gt;0,(VLOOKUP($B50,[5]Inscription!$A$12:$G$211,5,FALSE))," ")</f>
        <v>JS ASTERIENNE</v>
      </c>
      <c r="F50" s="26">
        <f>IF(B50&gt;0,(VLOOKUP($B50,[5]Inscription!$A$12:$G$211,7,FALSE))," ")</f>
        <v>0</v>
      </c>
      <c r="G50" s="25" t="str">
        <f>LEFT(IF(B50&gt;0,(VLOOKUP($B50,[5]Inscription!$A$12:$G$211,6,FALSE))," "),8)</f>
        <v>3</v>
      </c>
      <c r="H50" s="20"/>
    </row>
    <row r="51" spans="1:8" x14ac:dyDescent="0.25">
      <c r="A51" s="14">
        <v>14</v>
      </c>
      <c r="B51" s="15">
        <v>30</v>
      </c>
      <c r="C51" s="23" t="str">
        <f>IF(B51&gt;0,CONCATENATE((VLOOKUP($B51,[5]Inscription!$A$12:$G$211,3,FALSE)),"   ",(VLOOKUP($B51,[5]Inscription!$A$12:$G$211,4,FALSE)))," ")</f>
        <v xml:space="preserve">MAGNANT CHRISTIAN   </v>
      </c>
      <c r="D51" s="24"/>
      <c r="E51" s="25" t="str">
        <f>IF(B51&gt;0,(VLOOKUP($B51,[5]Inscription!$A$12:$G$211,5,FALSE))," ")</f>
        <v>COC LA COURONNE</v>
      </c>
      <c r="F51" s="26" t="str">
        <f>IF(B51&gt;0,(VLOOKUP($B51,[5]Inscription!$A$12:$G$211,7,FALSE))," ")</f>
        <v>01693124382</v>
      </c>
      <c r="G51" s="25" t="str">
        <f>LEFT(IF(B51&gt;0,(VLOOKUP($B51,[5]Inscription!$A$12:$G$211,6,FALSE))," "),8)</f>
        <v>3</v>
      </c>
      <c r="H51" s="20"/>
    </row>
    <row r="52" spans="1:8" x14ac:dyDescent="0.25">
      <c r="A52" s="14">
        <v>15</v>
      </c>
      <c r="B52" s="15">
        <v>26</v>
      </c>
      <c r="C52" s="23" t="str">
        <f>IF(B52&gt;0,CONCATENATE((VLOOKUP($B52,[5]Inscription!$A$12:$G$211,3,FALSE)),"   ",(VLOOKUP($B52,[5]Inscription!$A$12:$G$211,4,FALSE)))," ")</f>
        <v xml:space="preserve">GUICHARD JEAN CHRISTOPHE   </v>
      </c>
      <c r="D52" s="24"/>
      <c r="E52" s="25" t="str">
        <f>IF(B52&gt;0,(VLOOKUP($B52,[5]Inscription!$A$12:$G$211,5,FALSE))," ")</f>
        <v>REPARSAC VC</v>
      </c>
      <c r="F52" s="26" t="str">
        <f>IF(B52&gt;0,(VLOOKUP($B52,[5]Inscription!$A$12:$G$211,7,FALSE))," ")</f>
        <v>01665146252</v>
      </c>
      <c r="G52" s="25" t="str">
        <f>LEFT(IF(B52&gt;0,(VLOOKUP($B52,[5]Inscription!$A$12:$G$211,6,FALSE))," "),8)</f>
        <v>3</v>
      </c>
      <c r="H52" s="20"/>
    </row>
    <row r="53" spans="1:8" x14ac:dyDescent="0.25">
      <c r="A53" s="14">
        <v>16</v>
      </c>
      <c r="B53" s="15">
        <v>22</v>
      </c>
      <c r="C53" s="23" t="str">
        <f>IF(B53&gt;0,CONCATENATE((VLOOKUP($B53,[5]Inscription!$A$12:$G$211,3,FALSE)),"   ",(VLOOKUP($B53,[5]Inscription!$A$12:$G$211,4,FALSE)))," ")</f>
        <v xml:space="preserve">CHAGNON STEPHANE   </v>
      </c>
      <c r="D53" s="24"/>
      <c r="E53" s="25" t="str">
        <f>IF(B53&gt;0,(VLOOKUP($B53,[5]Inscription!$A$12:$G$211,5,FALSE))," ")</f>
        <v>JS ASTERIENNE</v>
      </c>
      <c r="F53" s="26" t="str">
        <f>IF(B53&gt;0,(VLOOKUP($B53,[5]Inscription!$A$12:$G$211,7,FALSE))," ")</f>
        <v>024010008277</v>
      </c>
      <c r="G53" s="25" t="str">
        <f>LEFT(IF(B53&gt;0,(VLOOKUP($B53,[5]Inscription!$A$12:$G$211,6,FALSE))," "),8)</f>
        <v>3</v>
      </c>
      <c r="H53" s="20"/>
    </row>
    <row r="54" spans="1:8" x14ac:dyDescent="0.25">
      <c r="A54" s="14">
        <v>17</v>
      </c>
      <c r="B54" s="15">
        <v>21</v>
      </c>
      <c r="C54" s="23" t="str">
        <f>IF(B54&gt;0,CONCATENATE((VLOOKUP($B54,[5]Inscription!$A$12:$G$211,3,FALSE)),"   ",(VLOOKUP($B54,[5]Inscription!$A$12:$G$211,4,FALSE)))," ")</f>
        <v xml:space="preserve">BOIREAU THIERRY   </v>
      </c>
      <c r="D54" s="24"/>
      <c r="E54" s="25" t="str">
        <f>IF(B54&gt;0,(VLOOKUP($B54,[5]Inscription!$A$12:$G$211,5,FALSE))," ")</f>
        <v>BRIE LC</v>
      </c>
      <c r="F54" s="26" t="str">
        <f>IF(B54&gt;0,(VLOOKUP($B54,[5]Inscription!$A$12:$G$211,7,FALSE))," ")</f>
        <v>01657114466</v>
      </c>
      <c r="G54" s="25" t="str">
        <f>LEFT(IF(B54&gt;0,(VLOOKUP($B54,[5]Inscription!$A$12:$G$211,6,FALSE))," "),8)</f>
        <v>3</v>
      </c>
      <c r="H54" s="20"/>
    </row>
    <row r="55" spans="1:8" x14ac:dyDescent="0.25">
      <c r="A55" s="14">
        <v>18</v>
      </c>
      <c r="B55" s="15">
        <v>32</v>
      </c>
      <c r="C55" s="23" t="str">
        <f>IF(B55&gt;0,CONCATENATE((VLOOKUP($B55,[5]Inscription!$A$12:$G$211,3,FALSE)),"   ",(VLOOKUP($B55,[5]Inscription!$A$12:$G$211,4,FALSE)))," ")</f>
        <v xml:space="preserve">BARRETAUD PATRICK   </v>
      </c>
      <c r="D55" s="24"/>
      <c r="E55" s="25" t="str">
        <f>IF(B55&gt;0,(VLOOKUP($B55,[5]Inscription!$A$12:$G$211,5,FALSE))," ")</f>
        <v>AS LEGRAND</v>
      </c>
      <c r="F55" s="26" t="str">
        <f>IF(B55&gt;0,(VLOOKUP($B55,[5]Inscription!$A$12:$G$211,7,FALSE))," ")</f>
        <v>08755121159</v>
      </c>
      <c r="G55" s="25" t="str">
        <f>LEFT(IF(B55&gt;0,(VLOOKUP($B55,[5]Inscription!$A$12:$G$211,6,FALSE))," "),8)</f>
        <v>3</v>
      </c>
      <c r="H55" s="20"/>
    </row>
    <row r="56" spans="1:8" x14ac:dyDescent="0.25">
      <c r="A56" s="14">
        <v>19</v>
      </c>
      <c r="B56" s="15">
        <v>27</v>
      </c>
      <c r="C56" s="23" t="str">
        <f>IF(B56&gt;0,CONCATENATE((VLOOKUP($B56,[5]Inscription!$A$12:$G$211,3,FALSE)),"   ",(VLOOKUP($B56,[5]Inscription!$A$12:$G$211,4,FALSE)))," ")</f>
        <v xml:space="preserve">FONTENY ALAIN   </v>
      </c>
      <c r="D56" s="24"/>
      <c r="E56" s="25" t="str">
        <f>IF(B56&gt;0,(VLOOKUP($B56,[5]Inscription!$A$12:$G$211,5,FALSE))," ")</f>
        <v>JPC LUSSAC</v>
      </c>
      <c r="F56" s="26" t="str">
        <f>IF(B56&gt;0,(VLOOKUP($B56,[5]Inscription!$A$12:$G$211,7,FALSE))," ")</f>
        <v>08653070164</v>
      </c>
      <c r="G56" s="25" t="str">
        <f>LEFT(IF(B56&gt;0,(VLOOKUP($B56,[5]Inscription!$A$12:$G$211,6,FALSE))," "),8)</f>
        <v>3</v>
      </c>
      <c r="H56" s="20"/>
    </row>
    <row r="57" spans="1:8" x14ac:dyDescent="0.25">
      <c r="A57" s="14">
        <v>20</v>
      </c>
      <c r="B57" s="15">
        <v>25</v>
      </c>
      <c r="C57" s="23" t="str">
        <f>IF(B57&gt;0,CONCATENATE((VLOOKUP($B57,[5]Inscription!$A$12:$G$211,3,FALSE)),"   ",(VLOOKUP($B57,[5]Inscription!$A$12:$G$211,4,FALSE)))," ")</f>
        <v xml:space="preserve">GEAY THOMAS   </v>
      </c>
      <c r="D57" s="24"/>
      <c r="E57" s="25" t="str">
        <f>IF(B57&gt;0,(VLOOKUP($B57,[5]Inscription!$A$12:$G$211,5,FALSE))," ")</f>
        <v>TEAM CYCLISTE ANGERIEN</v>
      </c>
      <c r="F57" s="26" t="str">
        <f>IF(B57&gt;0,(VLOOKUP($B57,[5]Inscription!$A$12:$G$211,7,FALSE))," ")</f>
        <v>0176674972</v>
      </c>
      <c r="G57" s="25" t="str">
        <f>LEFT(IF(B57&gt;0,(VLOOKUP($B57,[5]Inscription!$A$12:$G$211,6,FALSE))," "),8)</f>
        <v>3</v>
      </c>
      <c r="H57" s="20"/>
    </row>
    <row r="58" spans="1:8" x14ac:dyDescent="0.25">
      <c r="A58" s="14">
        <v>21</v>
      </c>
      <c r="B58" s="15">
        <v>33</v>
      </c>
      <c r="C58" s="23" t="str">
        <f>IF(B58&gt;0,CONCATENATE((VLOOKUP($B58,[5]Inscription!$A$12:$G$211,3,FALSE)),"   ",(VLOOKUP($B58,[5]Inscription!$A$12:$G$211,4,FALSE)))," ")</f>
        <v xml:space="preserve">JARNAC GRGORY   </v>
      </c>
      <c r="D58" s="24"/>
      <c r="E58" s="25" t="str">
        <f>IF(B58&gt;0,(VLOOKUP($B58,[5]Inscription!$A$12:$G$211,5,FALSE))," ")</f>
        <v>AC ST MICHEL</v>
      </c>
      <c r="F58" s="26">
        <f>IF(B58&gt;0,(VLOOKUP($B58,[5]Inscription!$A$12:$G$211,7,FALSE))," ")</f>
        <v>0</v>
      </c>
      <c r="G58" s="25" t="str">
        <f>LEFT(IF(B58&gt;0,(VLOOKUP($B58,[5]Inscription!$A$12:$G$211,6,FALSE))," "),8)</f>
        <v>3</v>
      </c>
      <c r="H58" s="20"/>
    </row>
    <row r="59" spans="1:8" x14ac:dyDescent="0.25">
      <c r="A59" s="14">
        <v>22</v>
      </c>
      <c r="B59" s="15">
        <v>31</v>
      </c>
      <c r="C59" s="23" t="str">
        <f>IF(B59&gt;0,CONCATENATE((VLOOKUP($B59,[5]Inscription!$A$12:$G$211,3,FALSE)),"   ",(VLOOKUP($B59,[5]Inscription!$A$12:$G$211,4,FALSE)))," ")</f>
        <v xml:space="preserve">MERCIER JEAN PIERRE   </v>
      </c>
      <c r="D59" s="24"/>
      <c r="E59" s="25" t="str">
        <f>IF(B59&gt;0,(VLOOKUP($B59,[5]Inscription!$A$12:$G$211,5,FALSE))," ")</f>
        <v>VC CHATILLONAIS</v>
      </c>
      <c r="F59" s="26" t="str">
        <f>IF(B59&gt;0,(VLOOKUP($B59,[5]Inscription!$A$12:$G$211,7,FALSE))," ")</f>
        <v>07903565604</v>
      </c>
      <c r="G59" s="25" t="str">
        <f>LEFT(IF(B59&gt;0,(VLOOKUP($B59,[5]Inscription!$A$12:$G$211,6,FALSE))," "),8)</f>
        <v>3</v>
      </c>
      <c r="H59" s="20"/>
    </row>
    <row r="60" spans="1:8" x14ac:dyDescent="0.25">
      <c r="A60" s="14">
        <v>23</v>
      </c>
      <c r="B60" s="15">
        <v>28</v>
      </c>
      <c r="C60" s="23" t="str">
        <f>IF(B60&gt;0,CONCATENATE((VLOOKUP($B60,[5]Inscription!$A$12:$G$211,3,FALSE)),"   ",(VLOOKUP($B60,[5]Inscription!$A$12:$G$211,4,FALSE)))," ")</f>
        <v xml:space="preserve">LAURIERE SEBASTIEN   </v>
      </c>
      <c r="D60" s="24"/>
      <c r="E60" s="25" t="str">
        <f>IF(B60&gt;0,(VLOOKUP($B60,[5]Inscription!$A$12:$G$211,5,FALSE))," ")</f>
        <v>PEDALE JONZACAISE</v>
      </c>
      <c r="F60" s="26" t="str">
        <f>IF(B60&gt;0,(VLOOKUP($B60,[5]Inscription!$A$12:$G$211,7,FALSE))," ")</f>
        <v>01720130425</v>
      </c>
      <c r="G60" s="25" t="str">
        <f>LEFT(IF(B60&gt;0,(VLOOKUP($B60,[5]Inscription!$A$12:$G$211,6,FALSE))," "),8)</f>
        <v>3</v>
      </c>
      <c r="H60" s="20"/>
    </row>
  </sheetData>
  <mergeCells count="20">
    <mergeCell ref="B35:E35"/>
    <mergeCell ref="F35:H35"/>
    <mergeCell ref="B36:D36"/>
    <mergeCell ref="C37:D37"/>
    <mergeCell ref="B20:E20"/>
    <mergeCell ref="F20:H20"/>
    <mergeCell ref="B21:D21"/>
    <mergeCell ref="C22:D22"/>
    <mergeCell ref="B12:E12"/>
    <mergeCell ref="F12:H12"/>
    <mergeCell ref="B13:D13"/>
    <mergeCell ref="C14:D14"/>
    <mergeCell ref="B6:E6"/>
    <mergeCell ref="F6:H6"/>
    <mergeCell ref="B7:D7"/>
    <mergeCell ref="C8:D8"/>
    <mergeCell ref="B1:E1"/>
    <mergeCell ref="F1:H1"/>
    <mergeCell ref="B2:D2"/>
    <mergeCell ref="C3:D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GAUTHIER</dc:creator>
  <cp:lastModifiedBy>Christian GAUTHIER</cp:lastModifiedBy>
  <dcterms:created xsi:type="dcterms:W3CDTF">2024-01-21T17:17:21Z</dcterms:created>
  <dcterms:modified xsi:type="dcterms:W3CDTF">2024-01-21T17:24:28Z</dcterms:modified>
</cp:coreProperties>
</file>