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TE RESULTATS\"/>
    </mc:Choice>
  </mc:AlternateContent>
  <xr:revisionPtr revIDLastSave="0" documentId="13_ncr:1_{AAC8E4F7-C395-45BB-ADB0-585798D111FA}" xr6:coauthVersionLast="47" xr6:coauthVersionMax="47" xr10:uidLastSave="{00000000-0000-0000-0000-000000000000}"/>
  <bookViews>
    <workbookView xWindow="-120" yWindow="-120" windowWidth="24240" windowHeight="13140" xr2:uid="{AB18B318-5B96-418C-BA7F-8C859C0BA575}"/>
  </bookViews>
  <sheets>
    <sheet name="Feuil1" sheetId="1" r:id="rId1"/>
  </sheets>
  <externalReferences>
    <externalReference r:id="rId2"/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1" l="1"/>
  <c r="F49" i="1"/>
  <c r="E49" i="1"/>
  <c r="C49" i="1"/>
  <c r="G48" i="1"/>
  <c r="F48" i="1"/>
  <c r="E48" i="1"/>
  <c r="C48" i="1"/>
  <c r="G47" i="1"/>
  <c r="F47" i="1"/>
  <c r="E47" i="1"/>
  <c r="C47" i="1"/>
  <c r="G46" i="1"/>
  <c r="F46" i="1"/>
  <c r="E46" i="1"/>
  <c r="C46" i="1"/>
  <c r="G45" i="1"/>
  <c r="F45" i="1"/>
  <c r="E45" i="1"/>
  <c r="C45" i="1"/>
  <c r="G44" i="1"/>
  <c r="F44" i="1"/>
  <c r="E44" i="1"/>
  <c r="C44" i="1"/>
  <c r="G43" i="1"/>
  <c r="F43" i="1"/>
  <c r="E43" i="1"/>
  <c r="C43" i="1"/>
  <c r="G42" i="1"/>
  <c r="F42" i="1"/>
  <c r="E42" i="1"/>
  <c r="C42" i="1"/>
  <c r="G41" i="1"/>
  <c r="F41" i="1"/>
  <c r="E41" i="1"/>
  <c r="C41" i="1"/>
  <c r="G40" i="1"/>
  <c r="F40" i="1"/>
  <c r="E40" i="1"/>
  <c r="C40" i="1"/>
  <c r="G39" i="1"/>
  <c r="F39" i="1"/>
  <c r="E39" i="1"/>
  <c r="C39" i="1"/>
  <c r="G38" i="1"/>
  <c r="F38" i="1"/>
  <c r="E38" i="1"/>
  <c r="C38" i="1"/>
  <c r="G37" i="1"/>
  <c r="F37" i="1"/>
  <c r="E37" i="1"/>
  <c r="C37" i="1"/>
  <c r="G36" i="1"/>
  <c r="F36" i="1"/>
  <c r="E36" i="1"/>
  <c r="C36" i="1"/>
  <c r="G35" i="1"/>
  <c r="F35" i="1"/>
  <c r="E35" i="1"/>
  <c r="C35" i="1"/>
  <c r="G34" i="1"/>
  <c r="F34" i="1"/>
  <c r="E34" i="1"/>
  <c r="C34" i="1"/>
  <c r="F32" i="1"/>
  <c r="B32" i="1"/>
  <c r="F31" i="1"/>
  <c r="B31" i="1"/>
  <c r="G28" i="1"/>
  <c r="F28" i="1"/>
  <c r="E28" i="1"/>
  <c r="C28" i="1"/>
  <c r="G27" i="1"/>
  <c r="F27" i="1"/>
  <c r="E27" i="1"/>
  <c r="C27" i="1"/>
  <c r="G26" i="1"/>
  <c r="F26" i="1"/>
  <c r="E26" i="1"/>
  <c r="C26" i="1"/>
  <c r="G25" i="1"/>
  <c r="F25" i="1"/>
  <c r="E25" i="1"/>
  <c r="C25" i="1"/>
  <c r="G24" i="1"/>
  <c r="F24" i="1"/>
  <c r="E24" i="1"/>
  <c r="C24" i="1"/>
  <c r="G23" i="1"/>
  <c r="F23" i="1"/>
  <c r="E23" i="1"/>
  <c r="C23" i="1"/>
  <c r="G22" i="1"/>
  <c r="F22" i="1"/>
  <c r="E22" i="1"/>
  <c r="C22" i="1"/>
  <c r="G21" i="1"/>
  <c r="F21" i="1"/>
  <c r="E21" i="1"/>
  <c r="C21" i="1"/>
  <c r="G20" i="1"/>
  <c r="F20" i="1"/>
  <c r="E20" i="1"/>
  <c r="C20" i="1"/>
  <c r="G19" i="1"/>
  <c r="F19" i="1"/>
  <c r="E19" i="1"/>
  <c r="C19" i="1"/>
  <c r="G18" i="1"/>
  <c r="F18" i="1"/>
  <c r="E18" i="1"/>
  <c r="C18" i="1"/>
  <c r="G17" i="1"/>
  <c r="F17" i="1"/>
  <c r="E17" i="1"/>
  <c r="C17" i="1"/>
  <c r="G16" i="1"/>
  <c r="F16" i="1"/>
  <c r="E16" i="1"/>
  <c r="C16" i="1"/>
  <c r="G15" i="1"/>
  <c r="F15" i="1"/>
  <c r="E15" i="1"/>
  <c r="C15" i="1"/>
  <c r="G14" i="1"/>
  <c r="F14" i="1"/>
  <c r="E14" i="1"/>
  <c r="C14" i="1"/>
  <c r="G13" i="1"/>
  <c r="F13" i="1"/>
  <c r="E13" i="1"/>
  <c r="C13" i="1"/>
  <c r="G12" i="1"/>
  <c r="F12" i="1"/>
  <c r="E12" i="1"/>
  <c r="C12" i="1"/>
  <c r="G11" i="1"/>
  <c r="F11" i="1"/>
  <c r="E11" i="1"/>
  <c r="C11" i="1"/>
  <c r="G10" i="1"/>
  <c r="F10" i="1"/>
  <c r="E10" i="1"/>
  <c r="C10" i="1"/>
  <c r="G9" i="1"/>
  <c r="F9" i="1"/>
  <c r="E9" i="1"/>
  <c r="C9" i="1"/>
  <c r="G8" i="1"/>
  <c r="F8" i="1"/>
  <c r="E8" i="1"/>
  <c r="C8" i="1"/>
  <c r="G7" i="1"/>
  <c r="F7" i="1"/>
  <c r="E7" i="1"/>
  <c r="C7" i="1"/>
  <c r="G6" i="1"/>
  <c r="F6" i="1"/>
  <c r="E6" i="1"/>
  <c r="C6" i="1"/>
  <c r="G5" i="1"/>
  <c r="F5" i="1"/>
  <c r="E5" i="1"/>
  <c r="C5" i="1"/>
  <c r="G4" i="1"/>
  <c r="F4" i="1"/>
  <c r="E4" i="1"/>
  <c r="C4" i="1"/>
  <c r="F2" i="1"/>
  <c r="F1" i="1"/>
  <c r="B1" i="1"/>
</calcChain>
</file>

<file path=xl/sharedStrings.xml><?xml version="1.0" encoding="utf-8"?>
<sst xmlns="http://schemas.openxmlformats.org/spreadsheetml/2006/main" count="17" uniqueCount="9">
  <si>
    <t>Place</t>
  </si>
  <si>
    <t>NOM et PRENOM</t>
  </si>
  <si>
    <t>ASSOCIATION</t>
  </si>
  <si>
    <t>N° LICENCE</t>
  </si>
  <si>
    <t>CAT.</t>
  </si>
  <si>
    <t>PARTANTS</t>
  </si>
  <si>
    <t>CLASSES</t>
  </si>
  <si>
    <t>Doss</t>
  </si>
  <si>
    <t>aAcces 3 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</si>
</sst>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\-yy;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Book Antiqua"/>
      <family val="1"/>
    </font>
    <font>
      <b/>
      <sz val="8"/>
      <name val="Arial"/>
      <family val="2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3" fillId="0" borderId="3" xfId="0" applyFont="1" applyBorder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 val="0"/>
        <i val="0"/>
        <condense val="0"/>
        <extend val="0"/>
        <color auto="1"/>
      </font>
      <fill>
        <patternFill>
          <bgColor indexed="43"/>
        </patternFill>
      </fill>
    </dxf>
    <dxf>
      <font>
        <b val="0"/>
        <i val="0"/>
        <condense val="0"/>
        <extend val="0"/>
        <color auto="1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COURSE%20FFC%20ASNIERES\GESTION%20EPREUVE%20A1.2.xls" TargetMode="External"/><Relationship Id="rId1" Type="http://schemas.openxmlformats.org/officeDocument/2006/relationships/externalLinkPath" Target="file:///D:\2025\COURSE%20FFC%20ASNIERES\GESTION%20EPREUVE%20A1.2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COURSE%20FFC%20ASNIERES\GESTION%20EPREUVE%20A3.4.xls" TargetMode="External"/><Relationship Id="rId1" Type="http://schemas.openxmlformats.org/officeDocument/2006/relationships/externalLinkPath" Target="file:///D:\2025\COURSE%20FFC%20ASNIERES\GESTION%20EPREUVE%20A3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4">
          <cell r="D4" t="str">
            <v>28.09.2025</v>
          </cell>
        </row>
        <row r="12">
          <cell r="A12">
            <v>1</v>
          </cell>
          <cell r="B12" t="str">
            <v>X</v>
          </cell>
          <cell r="C12" t="str">
            <v>LECOANET Eric</v>
          </cell>
          <cell r="E12" t="str">
            <v>CRC LIMOGES</v>
          </cell>
          <cell r="F12" t="str">
            <v>A1</v>
          </cell>
          <cell r="G12" t="str">
            <v>80870030295</v>
          </cell>
        </row>
        <row r="13">
          <cell r="A13">
            <v>2</v>
          </cell>
          <cell r="B13" t="str">
            <v>X</v>
          </cell>
          <cell r="C13" t="str">
            <v>DA CUNHA Philippe</v>
          </cell>
          <cell r="E13" t="str">
            <v>ANGOULEME VELO CLUB</v>
          </cell>
          <cell r="F13" t="str">
            <v>A1</v>
          </cell>
          <cell r="G13" t="str">
            <v>50161860246</v>
          </cell>
        </row>
        <row r="14">
          <cell r="A14">
            <v>3</v>
          </cell>
          <cell r="B14" t="str">
            <v>X</v>
          </cell>
          <cell r="C14" t="str">
            <v>PELAUD Victorien</v>
          </cell>
          <cell r="E14" t="str">
            <v>VC CORME ROYAL</v>
          </cell>
          <cell r="F14" t="str">
            <v>A1</v>
          </cell>
          <cell r="G14" t="str">
            <v>50172320031</v>
          </cell>
        </row>
        <row r="15">
          <cell r="A15">
            <v>4</v>
          </cell>
          <cell r="B15" t="str">
            <v>X</v>
          </cell>
          <cell r="C15" t="str">
            <v>BOUTET Quentin</v>
          </cell>
          <cell r="E15" t="str">
            <v>UA LA ROCHEFOUCAULD</v>
          </cell>
          <cell r="F15" t="str">
            <v>A1</v>
          </cell>
          <cell r="G15" t="str">
            <v>50160150288</v>
          </cell>
        </row>
        <row r="16">
          <cell r="A16">
            <v>5</v>
          </cell>
          <cell r="B16" t="str">
            <v>X</v>
          </cell>
          <cell r="C16" t="str">
            <v>DESNOYER Mickael</v>
          </cell>
          <cell r="E16" t="str">
            <v>APOGE</v>
          </cell>
          <cell r="F16" t="str">
            <v>A1</v>
          </cell>
          <cell r="G16" t="str">
            <v>50171400090</v>
          </cell>
        </row>
        <row r="17">
          <cell r="A17">
            <v>6</v>
          </cell>
          <cell r="B17" t="str">
            <v>X</v>
          </cell>
          <cell r="C17" t="str">
            <v>LOUBEAU Florian</v>
          </cell>
          <cell r="E17" t="str">
            <v>VCC MARENNES</v>
          </cell>
          <cell r="F17" t="str">
            <v>A1</v>
          </cell>
          <cell r="G17" t="str">
            <v>50170310060</v>
          </cell>
        </row>
        <row r="18">
          <cell r="A18">
            <v>7</v>
          </cell>
          <cell r="B18" t="str">
            <v>X</v>
          </cell>
          <cell r="C18" t="str">
            <v>MONERAT David</v>
          </cell>
          <cell r="E18" t="str">
            <v>EC3M</v>
          </cell>
          <cell r="F18" t="str">
            <v>A1</v>
          </cell>
          <cell r="G18" t="str">
            <v>50170040183</v>
          </cell>
        </row>
        <row r="19">
          <cell r="A19">
            <v>8</v>
          </cell>
          <cell r="C19" t="str">
            <v>PEILLET Elian</v>
          </cell>
          <cell r="E19" t="str">
            <v>TEAMCYCLISTE VERTEILLAC</v>
          </cell>
          <cell r="F19" t="str">
            <v>A1</v>
          </cell>
          <cell r="G19" t="str">
            <v>50242930019</v>
          </cell>
        </row>
        <row r="20">
          <cell r="A20">
            <v>9</v>
          </cell>
          <cell r="B20" t="str">
            <v>X</v>
          </cell>
          <cell r="C20" t="str">
            <v>BECHENEC Jordan</v>
          </cell>
          <cell r="E20" t="str">
            <v>CYLCE POITEVIN</v>
          </cell>
          <cell r="F20" t="str">
            <v>A1</v>
          </cell>
          <cell r="G20" t="str">
            <v>50860700724</v>
          </cell>
        </row>
        <row r="21">
          <cell r="A21">
            <v>10</v>
          </cell>
          <cell r="B21" t="str">
            <v>X</v>
          </cell>
          <cell r="C21" t="str">
            <v>MORAND Cyrille</v>
          </cell>
          <cell r="E21" t="str">
            <v>VC SAINTAIS</v>
          </cell>
          <cell r="F21" t="str">
            <v>A1</v>
          </cell>
          <cell r="G21" t="str">
            <v>501770500477</v>
          </cell>
        </row>
        <row r="22">
          <cell r="A22">
            <v>11</v>
          </cell>
          <cell r="B22" t="str">
            <v>X</v>
          </cell>
          <cell r="C22" t="str">
            <v>BALLANGER Patrick</v>
          </cell>
          <cell r="E22" t="str">
            <v>AC ST MICHEL</v>
          </cell>
          <cell r="F22" t="str">
            <v>A1</v>
          </cell>
          <cell r="G22" t="str">
            <v>50162290033</v>
          </cell>
        </row>
        <row r="23">
          <cell r="A23">
            <v>12</v>
          </cell>
          <cell r="B23" t="str">
            <v>X</v>
          </cell>
          <cell r="C23" t="str">
            <v>PONS Florian</v>
          </cell>
          <cell r="E23" t="str">
            <v>VC SAINTAIS</v>
          </cell>
          <cell r="F23" t="str">
            <v>A1</v>
          </cell>
          <cell r="G23" t="str">
            <v>501705000360</v>
          </cell>
        </row>
        <row r="24">
          <cell r="A24">
            <v>13</v>
          </cell>
          <cell r="B24" t="str">
            <v>X</v>
          </cell>
          <cell r="C24" t="str">
            <v>RIVET Jean Vincent</v>
          </cell>
          <cell r="E24" t="str">
            <v>UA LA ROCHEFOUCAULD</v>
          </cell>
          <cell r="F24" t="str">
            <v>A1</v>
          </cell>
          <cell r="G24" t="str">
            <v>50160150250</v>
          </cell>
        </row>
        <row r="25">
          <cell r="A25">
            <v>14</v>
          </cell>
          <cell r="B25" t="str">
            <v>X</v>
          </cell>
          <cell r="C25" t="str">
            <v>MAYOUX Alexis</v>
          </cell>
          <cell r="E25" t="str">
            <v>ANGOULEME VC</v>
          </cell>
          <cell r="F25" t="str">
            <v>A1</v>
          </cell>
          <cell r="G25" t="str">
            <v>50161860250</v>
          </cell>
        </row>
        <row r="26">
          <cell r="A26">
            <v>15</v>
          </cell>
        </row>
        <row r="27">
          <cell r="A27">
            <v>16</v>
          </cell>
        </row>
        <row r="28">
          <cell r="A28">
            <v>17</v>
          </cell>
        </row>
        <row r="29">
          <cell r="A29">
            <v>18</v>
          </cell>
        </row>
        <row r="30">
          <cell r="A30">
            <v>19</v>
          </cell>
        </row>
        <row r="31">
          <cell r="A31">
            <v>20</v>
          </cell>
        </row>
        <row r="32">
          <cell r="A32">
            <v>21</v>
          </cell>
          <cell r="B32" t="str">
            <v>X</v>
          </cell>
          <cell r="C32" t="str">
            <v>SUIRE Ken</v>
          </cell>
          <cell r="E32" t="str">
            <v>VC SAINTAIS</v>
          </cell>
          <cell r="F32" t="str">
            <v>A2</v>
          </cell>
          <cell r="G32" t="str">
            <v>50170500538</v>
          </cell>
        </row>
        <row r="33">
          <cell r="A33">
            <v>22</v>
          </cell>
          <cell r="B33" t="str">
            <v>X</v>
          </cell>
          <cell r="C33" t="str">
            <v>DIETENBECK Frederic</v>
          </cell>
          <cell r="E33" t="str">
            <v>ANGOULEME VELO CLUB</v>
          </cell>
          <cell r="F33" t="str">
            <v>A2</v>
          </cell>
          <cell r="G33" t="str">
            <v>50161860256</v>
          </cell>
        </row>
        <row r="34">
          <cell r="A34">
            <v>23</v>
          </cell>
          <cell r="B34" t="str">
            <v>X</v>
          </cell>
          <cell r="C34" t="str">
            <v>TRIOLET Laurent</v>
          </cell>
          <cell r="E34" t="str">
            <v>CC ST AGNANT</v>
          </cell>
          <cell r="F34" t="str">
            <v>A2</v>
          </cell>
          <cell r="G34" t="str">
            <v>50172240019</v>
          </cell>
        </row>
        <row r="35">
          <cell r="A35">
            <v>24</v>
          </cell>
          <cell r="B35" t="str">
            <v>X</v>
          </cell>
          <cell r="C35" t="str">
            <v>BOCQUIER Mathis</v>
          </cell>
          <cell r="E35" t="str">
            <v>TEAM  CYCLISTE VERTEILLAc</v>
          </cell>
          <cell r="F35" t="str">
            <v>A2</v>
          </cell>
          <cell r="G35" t="str">
            <v>50242930026</v>
          </cell>
        </row>
        <row r="36">
          <cell r="A36">
            <v>25</v>
          </cell>
          <cell r="B36" t="str">
            <v>X</v>
          </cell>
          <cell r="C36" t="str">
            <v>CHEVALIER Nicolas</v>
          </cell>
          <cell r="E36" t="str">
            <v>CO COURONNAIS</v>
          </cell>
          <cell r="F36" t="str">
            <v>A2</v>
          </cell>
          <cell r="G36" t="str">
            <v>50160100449</v>
          </cell>
        </row>
        <row r="37">
          <cell r="A37">
            <v>26</v>
          </cell>
        </row>
        <row r="38">
          <cell r="A38">
            <v>27</v>
          </cell>
          <cell r="B38" t="str">
            <v>X</v>
          </cell>
          <cell r="C38" t="str">
            <v>DEBEAU Alexandre</v>
          </cell>
          <cell r="E38" t="str">
            <v>INDIVIDUEL</v>
          </cell>
          <cell r="F38" t="str">
            <v>A2</v>
          </cell>
          <cell r="G38" t="str">
            <v>50161860250</v>
          </cell>
        </row>
        <row r="39">
          <cell r="A39">
            <v>28</v>
          </cell>
        </row>
        <row r="40">
          <cell r="A40">
            <v>29</v>
          </cell>
        </row>
        <row r="41">
          <cell r="A41">
            <v>30</v>
          </cell>
        </row>
        <row r="42">
          <cell r="A42">
            <v>31</v>
          </cell>
        </row>
        <row r="43">
          <cell r="A43">
            <v>32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de Op"/>
      <sheetName val="Inscription"/>
      <sheetName val="PRIX D EQUIPE"/>
      <sheetName val="ENG Dep"/>
      <sheetName val="EMARGEMENT"/>
      <sheetName val="CLASSEMENT "/>
      <sheetName val="CLASS INTERNET"/>
      <sheetName val="FEUILLE RESULTATS"/>
      <sheetName val="ETAT RESULT"/>
      <sheetName val="ETAT RES VERSO"/>
      <sheetName val="rapport jury"/>
    </sheetNames>
    <sheetDataSet>
      <sheetData sheetId="0"/>
      <sheetData sheetId="1">
        <row r="2">
          <cell r="D2" t="str">
            <v>ASNIERES SUR NOUERE</v>
          </cell>
          <cell r="G2">
            <v>16</v>
          </cell>
        </row>
        <row r="4">
          <cell r="D4" t="str">
            <v>28.09.2025</v>
          </cell>
        </row>
        <row r="8">
          <cell r="F8">
            <v>27</v>
          </cell>
        </row>
        <row r="12">
          <cell r="A12">
            <v>51</v>
          </cell>
          <cell r="B12" t="str">
            <v>X</v>
          </cell>
          <cell r="C12" t="str">
            <v>SCHENAL Florian</v>
          </cell>
          <cell r="E12" t="str">
            <v>AL GOND PONTOUVRE</v>
          </cell>
          <cell r="F12" t="str">
            <v>A3</v>
          </cell>
          <cell r="G12" t="str">
            <v>50161640088</v>
          </cell>
        </row>
        <row r="13">
          <cell r="A13">
            <v>52</v>
          </cell>
          <cell r="C13" t="str">
            <v>HOUGET Benoit</v>
          </cell>
          <cell r="E13" t="str">
            <v>AL GOND PONTOUVRE</v>
          </cell>
          <cell r="F13" t="str">
            <v>A3</v>
          </cell>
          <cell r="G13" t="str">
            <v>50161640082</v>
          </cell>
        </row>
        <row r="14">
          <cell r="A14">
            <v>53</v>
          </cell>
          <cell r="B14" t="str">
            <v>X</v>
          </cell>
          <cell r="C14" t="str">
            <v>FERLIN Anthony</v>
          </cell>
          <cell r="E14" t="str">
            <v>APOGE CYCLISTE</v>
          </cell>
          <cell r="F14" t="str">
            <v>A3</v>
          </cell>
          <cell r="G14" t="str">
            <v>5017140378</v>
          </cell>
        </row>
        <row r="15">
          <cell r="A15">
            <v>54</v>
          </cell>
          <cell r="B15" t="str">
            <v>X</v>
          </cell>
          <cell r="C15" t="str">
            <v>FELICITE Jeremy</v>
          </cell>
          <cell r="E15" t="str">
            <v>VC MATHA</v>
          </cell>
          <cell r="F15" t="str">
            <v>A3</v>
          </cell>
          <cell r="G15" t="str">
            <v>50170380036</v>
          </cell>
        </row>
        <row r="16">
          <cell r="A16">
            <v>55</v>
          </cell>
          <cell r="B16" t="str">
            <v>X</v>
          </cell>
          <cell r="C16" t="str">
            <v>BRULEAU Jean Philippe</v>
          </cell>
          <cell r="E16" t="str">
            <v>FSSH CYCLISME</v>
          </cell>
          <cell r="F16" t="str">
            <v>A3</v>
          </cell>
          <cell r="G16" t="str">
            <v>50171180117</v>
          </cell>
        </row>
        <row r="17">
          <cell r="A17">
            <v>56</v>
          </cell>
          <cell r="B17" t="str">
            <v>X</v>
          </cell>
          <cell r="C17" t="str">
            <v>FOUSSAC Teddy</v>
          </cell>
          <cell r="E17" t="str">
            <v>UA LA ROCHEFOUCAULD</v>
          </cell>
          <cell r="F17" t="str">
            <v>A3</v>
          </cell>
          <cell r="G17" t="str">
            <v>50160150247</v>
          </cell>
        </row>
        <row r="18">
          <cell r="A18">
            <v>57</v>
          </cell>
          <cell r="B18" t="str">
            <v>X</v>
          </cell>
          <cell r="C18" t="str">
            <v>LEVEQUE Laurent</v>
          </cell>
          <cell r="E18" t="str">
            <v>AC LIMOGES BUSSIERES</v>
          </cell>
          <cell r="F18" t="str">
            <v>A3</v>
          </cell>
          <cell r="G18" t="str">
            <v>50870010070</v>
          </cell>
        </row>
        <row r="19">
          <cell r="A19">
            <v>58</v>
          </cell>
          <cell r="B19" t="str">
            <v>X</v>
          </cell>
          <cell r="C19" t="str">
            <v>AUNEAU Ludovic</v>
          </cell>
          <cell r="E19" t="str">
            <v>CA CIVRAISIEN</v>
          </cell>
          <cell r="F19" t="str">
            <v>A3</v>
          </cell>
          <cell r="G19" t="str">
            <v>50860630237</v>
          </cell>
        </row>
        <row r="20">
          <cell r="A20">
            <v>59</v>
          </cell>
          <cell r="B20" t="str">
            <v>X</v>
          </cell>
          <cell r="C20" t="str">
            <v>COULAMIE Jerome</v>
          </cell>
          <cell r="E20" t="str">
            <v>CO COURONNAIS</v>
          </cell>
          <cell r="F20" t="str">
            <v>A3</v>
          </cell>
          <cell r="G20" t="str">
            <v>50160100524</v>
          </cell>
        </row>
        <row r="21">
          <cell r="A21">
            <v>60</v>
          </cell>
          <cell r="B21" t="str">
            <v>X</v>
          </cell>
          <cell r="C21" t="str">
            <v>BERNARD Philippe</v>
          </cell>
          <cell r="E21" t="str">
            <v>EC3M</v>
          </cell>
          <cell r="F21" t="str">
            <v>A3</v>
          </cell>
          <cell r="G21" t="str">
            <v>50170040092</v>
          </cell>
        </row>
        <row r="22">
          <cell r="A22">
            <v>61</v>
          </cell>
          <cell r="B22" t="str">
            <v>X</v>
          </cell>
          <cell r="C22" t="str">
            <v>MONIER Christian</v>
          </cell>
          <cell r="E22" t="str">
            <v>CYCLE POITEVIN</v>
          </cell>
          <cell r="F22" t="str">
            <v>A3</v>
          </cell>
          <cell r="G22" t="str">
            <v>50860700465</v>
          </cell>
        </row>
        <row r="23">
          <cell r="A23">
            <v>62</v>
          </cell>
          <cell r="B23" t="str">
            <v>X</v>
          </cell>
          <cell r="C23" t="str">
            <v>DELCROIX Stephnne</v>
          </cell>
          <cell r="E23" t="str">
            <v>AC ST MICHEL</v>
          </cell>
          <cell r="F23" t="str">
            <v>A3</v>
          </cell>
          <cell r="G23" t="str">
            <v>50162290009</v>
          </cell>
        </row>
        <row r="24">
          <cell r="A24">
            <v>63</v>
          </cell>
          <cell r="B24" t="str">
            <v>X</v>
          </cell>
          <cell r="C24" t="str">
            <v>ROLLAND Arnaud</v>
          </cell>
          <cell r="E24" t="str">
            <v>AC ST MICHEL</v>
          </cell>
          <cell r="F24" t="str">
            <v>A3</v>
          </cell>
          <cell r="G24" t="str">
            <v>50162290019</v>
          </cell>
        </row>
        <row r="25">
          <cell r="A25">
            <v>64</v>
          </cell>
          <cell r="B25" t="str">
            <v>X</v>
          </cell>
          <cell r="C25" t="str">
            <v>DETIENNE Cedric</v>
          </cell>
          <cell r="E25" t="str">
            <v>JA ISLE VELO</v>
          </cell>
          <cell r="F25" t="str">
            <v>A3</v>
          </cell>
          <cell r="G25" t="str">
            <v>50870210002</v>
          </cell>
        </row>
        <row r="26">
          <cell r="A26">
            <v>65</v>
          </cell>
          <cell r="B26" t="str">
            <v>X</v>
          </cell>
          <cell r="C26" t="str">
            <v>LARPE Michel</v>
          </cell>
          <cell r="E26" t="str">
            <v>GIRONDINS DE BORDEAUX</v>
          </cell>
          <cell r="F26" t="str">
            <v>A3</v>
          </cell>
          <cell r="G26" t="str">
            <v>50330170133</v>
          </cell>
        </row>
        <row r="27">
          <cell r="A27">
            <v>66</v>
          </cell>
          <cell r="B27" t="str">
            <v>X</v>
          </cell>
          <cell r="C27" t="str">
            <v>FLAHAUT Franck</v>
          </cell>
          <cell r="E27" t="str">
            <v>AC ST MICHEL</v>
          </cell>
          <cell r="F27" t="str">
            <v>A3</v>
          </cell>
          <cell r="G27" t="str">
            <v>50162290023</v>
          </cell>
        </row>
        <row r="28">
          <cell r="A28">
            <v>67</v>
          </cell>
        </row>
        <row r="29">
          <cell r="A29">
            <v>68</v>
          </cell>
        </row>
        <row r="30">
          <cell r="A30">
            <v>69</v>
          </cell>
        </row>
        <row r="31">
          <cell r="A31">
            <v>70</v>
          </cell>
        </row>
        <row r="32">
          <cell r="A32">
            <v>71</v>
          </cell>
          <cell r="B32" t="str">
            <v>X</v>
          </cell>
          <cell r="C32" t="str">
            <v>RAUTUREAU Enrick</v>
          </cell>
          <cell r="E32" t="str">
            <v>AL GOND PONTOUVRE</v>
          </cell>
          <cell r="F32" t="str">
            <v>A4</v>
          </cell>
          <cell r="G32" t="str">
            <v>50161640061</v>
          </cell>
        </row>
        <row r="33">
          <cell r="A33">
            <v>72</v>
          </cell>
          <cell r="B33" t="str">
            <v>X</v>
          </cell>
          <cell r="C33" t="str">
            <v>TEXIER Olivier</v>
          </cell>
          <cell r="E33" t="str">
            <v>AL GOND PONTOUVRE</v>
          </cell>
          <cell r="F33" t="str">
            <v>A4</v>
          </cell>
          <cell r="G33" t="str">
            <v>50161640083</v>
          </cell>
        </row>
        <row r="34">
          <cell r="A34">
            <v>73</v>
          </cell>
          <cell r="B34" t="str">
            <v>X</v>
          </cell>
          <cell r="C34" t="str">
            <v>BOIREAU Thierry</v>
          </cell>
          <cell r="E34" t="str">
            <v>AL GOND PONTOUVRE</v>
          </cell>
          <cell r="F34" t="str">
            <v>A4</v>
          </cell>
          <cell r="G34" t="str">
            <v>50161640089</v>
          </cell>
        </row>
        <row r="35">
          <cell r="A35">
            <v>74</v>
          </cell>
          <cell r="B35" t="str">
            <v>X</v>
          </cell>
          <cell r="C35" t="str">
            <v>HERIN Christophe</v>
          </cell>
          <cell r="E35" t="str">
            <v>AC LIMOGES BUSSIERES</v>
          </cell>
          <cell r="F35" t="str">
            <v>A4</v>
          </cell>
          <cell r="G35" t="str">
            <v>50870010069</v>
          </cell>
        </row>
        <row r="36">
          <cell r="A36">
            <v>75</v>
          </cell>
          <cell r="B36" t="str">
            <v>X</v>
          </cell>
          <cell r="C36" t="str">
            <v>LEGROS Alain</v>
          </cell>
          <cell r="E36" t="str">
            <v>AC LIMOGES BUSSIERES</v>
          </cell>
          <cell r="F36" t="str">
            <v>A4</v>
          </cell>
          <cell r="G36" t="str">
            <v>50870010009</v>
          </cell>
        </row>
        <row r="37">
          <cell r="A37">
            <v>76</v>
          </cell>
          <cell r="B37" t="str">
            <v>X</v>
          </cell>
          <cell r="C37" t="str">
            <v>PONT Didier</v>
          </cell>
          <cell r="E37" t="str">
            <v>VC MATHA</v>
          </cell>
          <cell r="F37" t="str">
            <v>A4</v>
          </cell>
          <cell r="G37" t="str">
            <v>50170380030</v>
          </cell>
        </row>
        <row r="38">
          <cell r="A38">
            <v>77</v>
          </cell>
          <cell r="B38" t="str">
            <v>X</v>
          </cell>
          <cell r="C38" t="str">
            <v>PETIT Pascal</v>
          </cell>
          <cell r="E38" t="str">
            <v>AC JAR</v>
          </cell>
          <cell r="F38" t="str">
            <v>A4</v>
          </cell>
          <cell r="G38" t="str">
            <v>50160110042</v>
          </cell>
        </row>
        <row r="39">
          <cell r="A39">
            <v>78</v>
          </cell>
          <cell r="B39" t="str">
            <v>X</v>
          </cell>
          <cell r="C39" t="str">
            <v>WELTERSBACH Yvon</v>
          </cell>
          <cell r="E39" t="str">
            <v>AC JAR</v>
          </cell>
          <cell r="F39" t="str">
            <v>A4</v>
          </cell>
          <cell r="G39" t="str">
            <v>5016011223</v>
          </cell>
        </row>
        <row r="40">
          <cell r="A40">
            <v>79</v>
          </cell>
          <cell r="B40" t="str">
            <v>X</v>
          </cell>
          <cell r="C40" t="str">
            <v>TAINON Patrice</v>
          </cell>
          <cell r="E40" t="str">
            <v>VC MATHA</v>
          </cell>
          <cell r="F40" t="str">
            <v>A4</v>
          </cell>
          <cell r="G40" t="str">
            <v>50170380029</v>
          </cell>
        </row>
        <row r="41">
          <cell r="A41">
            <v>80</v>
          </cell>
          <cell r="B41" t="str">
            <v>X</v>
          </cell>
          <cell r="C41" t="str">
            <v>STEM David</v>
          </cell>
          <cell r="E41" t="str">
            <v>INDIVIDUEL</v>
          </cell>
          <cell r="F41" t="str">
            <v>A4</v>
          </cell>
          <cell r="G41" t="str">
            <v>50338000262</v>
          </cell>
        </row>
        <row r="42">
          <cell r="A42">
            <v>81</v>
          </cell>
          <cell r="B42" t="str">
            <v>X</v>
          </cell>
          <cell r="C42" t="str">
            <v>TESSERON Pascal</v>
          </cell>
          <cell r="E42" t="str">
            <v>AC ST MICHEL</v>
          </cell>
          <cell r="F42" t="str">
            <v>A4</v>
          </cell>
          <cell r="G42" t="str">
            <v>50162290003</v>
          </cell>
        </row>
        <row r="43">
          <cell r="A43">
            <v>82</v>
          </cell>
          <cell r="B43" t="str">
            <v>X</v>
          </cell>
          <cell r="C43" t="str">
            <v>BEGUIER Pierre</v>
          </cell>
          <cell r="E43" t="str">
            <v>VS CANTON DE BEAUVOIR</v>
          </cell>
          <cell r="F43" t="str">
            <v>A4</v>
          </cell>
          <cell r="G43" t="str">
            <v>50792220015</v>
          </cell>
        </row>
        <row r="44">
          <cell r="A44">
            <v>33</v>
          </cell>
        </row>
        <row r="45">
          <cell r="A45">
            <v>34</v>
          </cell>
        </row>
        <row r="46">
          <cell r="A46">
            <v>35</v>
          </cell>
        </row>
        <row r="47">
          <cell r="A47">
            <v>36</v>
          </cell>
        </row>
        <row r="48">
          <cell r="A48">
            <v>37</v>
          </cell>
        </row>
        <row r="49">
          <cell r="A49">
            <v>38</v>
          </cell>
        </row>
        <row r="50">
          <cell r="A50">
            <v>39</v>
          </cell>
        </row>
        <row r="51">
          <cell r="A51">
            <v>40</v>
          </cell>
        </row>
        <row r="52">
          <cell r="A52">
            <v>41</v>
          </cell>
        </row>
        <row r="53">
          <cell r="A53">
            <v>42</v>
          </cell>
        </row>
        <row r="54">
          <cell r="A54">
            <v>43</v>
          </cell>
        </row>
        <row r="55">
          <cell r="A55">
            <v>44</v>
          </cell>
        </row>
        <row r="56">
          <cell r="A56">
            <v>45</v>
          </cell>
        </row>
        <row r="57">
          <cell r="A57">
            <v>46</v>
          </cell>
        </row>
        <row r="58">
          <cell r="A58">
            <v>47</v>
          </cell>
        </row>
        <row r="59">
          <cell r="A59">
            <v>48</v>
          </cell>
        </row>
        <row r="60">
          <cell r="A60">
            <v>49</v>
          </cell>
        </row>
        <row r="61">
          <cell r="A61">
            <v>50</v>
          </cell>
        </row>
        <row r="62">
          <cell r="A62">
            <v>51</v>
          </cell>
        </row>
        <row r="63">
          <cell r="A63">
            <v>52</v>
          </cell>
        </row>
        <row r="64">
          <cell r="A64">
            <v>53</v>
          </cell>
        </row>
        <row r="65">
          <cell r="A65">
            <v>54</v>
          </cell>
        </row>
        <row r="66">
          <cell r="A66">
            <v>55</v>
          </cell>
        </row>
        <row r="67">
          <cell r="A67">
            <v>56</v>
          </cell>
        </row>
        <row r="68">
          <cell r="A68">
            <v>57</v>
          </cell>
        </row>
        <row r="69">
          <cell r="A69">
            <v>58</v>
          </cell>
        </row>
        <row r="70">
          <cell r="A70">
            <v>59</v>
          </cell>
        </row>
        <row r="71">
          <cell r="A71">
            <v>60</v>
          </cell>
        </row>
        <row r="72">
          <cell r="A72">
            <v>61</v>
          </cell>
        </row>
        <row r="73">
          <cell r="A73">
            <v>62</v>
          </cell>
        </row>
        <row r="74">
          <cell r="A74">
            <v>63</v>
          </cell>
        </row>
        <row r="75">
          <cell r="A75">
            <v>64</v>
          </cell>
        </row>
        <row r="76">
          <cell r="A76">
            <v>65</v>
          </cell>
        </row>
        <row r="77">
          <cell r="A77">
            <v>66</v>
          </cell>
        </row>
        <row r="78">
          <cell r="A78">
            <v>67</v>
          </cell>
        </row>
        <row r="79">
          <cell r="A79">
            <v>68</v>
          </cell>
        </row>
        <row r="80">
          <cell r="A80">
            <v>69</v>
          </cell>
        </row>
        <row r="81">
          <cell r="A81">
            <v>70</v>
          </cell>
        </row>
        <row r="82">
          <cell r="A82">
            <v>71</v>
          </cell>
        </row>
        <row r="83">
          <cell r="A83">
            <v>72</v>
          </cell>
        </row>
        <row r="84">
          <cell r="A84">
            <v>73</v>
          </cell>
        </row>
        <row r="85">
          <cell r="A85">
            <v>74</v>
          </cell>
        </row>
        <row r="86">
          <cell r="A86">
            <v>75</v>
          </cell>
        </row>
        <row r="87">
          <cell r="A87">
            <v>76</v>
          </cell>
        </row>
        <row r="88">
          <cell r="A88">
            <v>77</v>
          </cell>
        </row>
        <row r="89">
          <cell r="A89">
            <v>78</v>
          </cell>
        </row>
        <row r="90">
          <cell r="A90">
            <v>79</v>
          </cell>
        </row>
        <row r="91">
          <cell r="A91">
            <v>80</v>
          </cell>
        </row>
        <row r="92">
          <cell r="A92">
            <v>81</v>
          </cell>
        </row>
        <row r="93">
          <cell r="A93">
            <v>82</v>
          </cell>
        </row>
        <row r="94">
          <cell r="A94">
            <v>83</v>
          </cell>
        </row>
        <row r="95">
          <cell r="A95">
            <v>84</v>
          </cell>
        </row>
        <row r="96">
          <cell r="A96">
            <v>85</v>
          </cell>
        </row>
        <row r="97">
          <cell r="A97">
            <v>86</v>
          </cell>
        </row>
        <row r="98">
          <cell r="A98">
            <v>87</v>
          </cell>
        </row>
        <row r="99">
          <cell r="A99">
            <v>88</v>
          </cell>
        </row>
        <row r="100">
          <cell r="A100">
            <v>89</v>
          </cell>
        </row>
        <row r="101">
          <cell r="A101">
            <v>90</v>
          </cell>
        </row>
        <row r="102">
          <cell r="A102">
            <v>91</v>
          </cell>
        </row>
        <row r="103">
          <cell r="A103">
            <v>92</v>
          </cell>
        </row>
        <row r="104">
          <cell r="A104">
            <v>93</v>
          </cell>
        </row>
        <row r="105">
          <cell r="A105">
            <v>94</v>
          </cell>
        </row>
        <row r="106">
          <cell r="A106">
            <v>95</v>
          </cell>
        </row>
        <row r="107">
          <cell r="A107">
            <v>96</v>
          </cell>
        </row>
        <row r="108">
          <cell r="A108">
            <v>97</v>
          </cell>
        </row>
        <row r="109">
          <cell r="A109">
            <v>98</v>
          </cell>
        </row>
        <row r="110">
          <cell r="A110">
            <v>99</v>
          </cell>
        </row>
        <row r="111">
          <cell r="A111">
            <v>100</v>
          </cell>
        </row>
        <row r="112">
          <cell r="A112">
            <v>101</v>
          </cell>
        </row>
        <row r="113">
          <cell r="A113">
            <v>102</v>
          </cell>
        </row>
        <row r="114">
          <cell r="A114">
            <v>103</v>
          </cell>
        </row>
        <row r="115">
          <cell r="A115">
            <v>104</v>
          </cell>
        </row>
        <row r="116">
          <cell r="A116">
            <v>105</v>
          </cell>
        </row>
        <row r="117">
          <cell r="A117">
            <v>106</v>
          </cell>
        </row>
        <row r="118">
          <cell r="A118">
            <v>107</v>
          </cell>
        </row>
        <row r="119">
          <cell r="A119">
            <v>108</v>
          </cell>
        </row>
        <row r="120">
          <cell r="A120">
            <v>109</v>
          </cell>
        </row>
        <row r="121">
          <cell r="A121">
            <v>110</v>
          </cell>
        </row>
        <row r="122">
          <cell r="A122">
            <v>111</v>
          </cell>
        </row>
        <row r="123">
          <cell r="A123">
            <v>112</v>
          </cell>
        </row>
        <row r="124">
          <cell r="A124">
            <v>113</v>
          </cell>
        </row>
        <row r="125">
          <cell r="A125">
            <v>114</v>
          </cell>
        </row>
        <row r="126">
          <cell r="A126">
            <v>115</v>
          </cell>
        </row>
        <row r="127">
          <cell r="A127">
            <v>116</v>
          </cell>
        </row>
        <row r="128">
          <cell r="A128">
            <v>117</v>
          </cell>
        </row>
        <row r="129">
          <cell r="A129">
            <v>118</v>
          </cell>
        </row>
        <row r="130">
          <cell r="A130">
            <v>119</v>
          </cell>
        </row>
        <row r="131">
          <cell r="A131">
            <v>120</v>
          </cell>
        </row>
        <row r="132">
          <cell r="A132">
            <v>121</v>
          </cell>
        </row>
        <row r="133">
          <cell r="A133">
            <v>122</v>
          </cell>
        </row>
        <row r="134">
          <cell r="A134">
            <v>123</v>
          </cell>
        </row>
        <row r="135">
          <cell r="A135">
            <v>124</v>
          </cell>
        </row>
        <row r="136">
          <cell r="A136">
            <v>125</v>
          </cell>
        </row>
        <row r="137">
          <cell r="A137">
            <v>126</v>
          </cell>
        </row>
        <row r="138">
          <cell r="A138">
            <v>127</v>
          </cell>
        </row>
        <row r="139">
          <cell r="A139">
            <v>128</v>
          </cell>
        </row>
        <row r="140">
          <cell r="A140">
            <v>129</v>
          </cell>
        </row>
        <row r="141">
          <cell r="A141">
            <v>130</v>
          </cell>
        </row>
        <row r="142">
          <cell r="A142">
            <v>131</v>
          </cell>
        </row>
        <row r="143">
          <cell r="A143">
            <v>132</v>
          </cell>
        </row>
        <row r="144">
          <cell r="A144">
            <v>133</v>
          </cell>
        </row>
        <row r="145">
          <cell r="A145">
            <v>134</v>
          </cell>
        </row>
        <row r="146">
          <cell r="A146">
            <v>135</v>
          </cell>
        </row>
        <row r="147">
          <cell r="A147">
            <v>136</v>
          </cell>
        </row>
        <row r="148">
          <cell r="A148">
            <v>137</v>
          </cell>
        </row>
        <row r="149">
          <cell r="A149">
            <v>138</v>
          </cell>
        </row>
        <row r="150">
          <cell r="A150">
            <v>139</v>
          </cell>
        </row>
        <row r="151">
          <cell r="A151">
            <v>140</v>
          </cell>
        </row>
        <row r="152">
          <cell r="A152">
            <v>141</v>
          </cell>
        </row>
        <row r="153">
          <cell r="A153">
            <v>142</v>
          </cell>
        </row>
        <row r="154">
          <cell r="A154">
            <v>143</v>
          </cell>
        </row>
        <row r="155">
          <cell r="A155">
            <v>144</v>
          </cell>
        </row>
        <row r="156">
          <cell r="A156">
            <v>145</v>
          </cell>
        </row>
        <row r="157">
          <cell r="A157">
            <v>146</v>
          </cell>
        </row>
        <row r="158">
          <cell r="A158">
            <v>147</v>
          </cell>
        </row>
        <row r="159">
          <cell r="A159">
            <v>148</v>
          </cell>
        </row>
        <row r="160">
          <cell r="A160">
            <v>149</v>
          </cell>
        </row>
        <row r="161">
          <cell r="A161">
            <v>150</v>
          </cell>
        </row>
        <row r="162">
          <cell r="A162">
            <v>151</v>
          </cell>
        </row>
        <row r="163">
          <cell r="A163">
            <v>152</v>
          </cell>
        </row>
        <row r="164">
          <cell r="A164">
            <v>153</v>
          </cell>
        </row>
        <row r="165">
          <cell r="A165">
            <v>154</v>
          </cell>
        </row>
        <row r="166">
          <cell r="A166">
            <v>155</v>
          </cell>
        </row>
        <row r="167">
          <cell r="A167">
            <v>156</v>
          </cell>
        </row>
        <row r="168">
          <cell r="A168">
            <v>157</v>
          </cell>
        </row>
        <row r="169">
          <cell r="A169">
            <v>158</v>
          </cell>
        </row>
        <row r="170">
          <cell r="A170">
            <v>159</v>
          </cell>
        </row>
        <row r="171">
          <cell r="A171">
            <v>160</v>
          </cell>
        </row>
        <row r="172">
          <cell r="A172">
            <v>161</v>
          </cell>
        </row>
        <row r="173">
          <cell r="A173">
            <v>162</v>
          </cell>
        </row>
        <row r="174">
          <cell r="A174">
            <v>163</v>
          </cell>
        </row>
        <row r="175">
          <cell r="A175">
            <v>164</v>
          </cell>
        </row>
        <row r="176">
          <cell r="A176">
            <v>165</v>
          </cell>
        </row>
        <row r="177">
          <cell r="A177">
            <v>166</v>
          </cell>
        </row>
        <row r="178">
          <cell r="A178">
            <v>167</v>
          </cell>
        </row>
        <row r="179">
          <cell r="A179">
            <v>168</v>
          </cell>
        </row>
        <row r="180">
          <cell r="A180">
            <v>169</v>
          </cell>
        </row>
        <row r="181">
          <cell r="A181">
            <v>170</v>
          </cell>
        </row>
        <row r="182">
          <cell r="A182">
            <v>171</v>
          </cell>
        </row>
        <row r="183">
          <cell r="A183">
            <v>172</v>
          </cell>
        </row>
        <row r="184">
          <cell r="A184">
            <v>173</v>
          </cell>
        </row>
        <row r="185">
          <cell r="A185">
            <v>174</v>
          </cell>
        </row>
        <row r="186">
          <cell r="A186">
            <v>175</v>
          </cell>
        </row>
        <row r="187">
          <cell r="A187">
            <v>176</v>
          </cell>
        </row>
        <row r="188">
          <cell r="A188">
            <v>177</v>
          </cell>
        </row>
        <row r="189">
          <cell r="A189">
            <v>178</v>
          </cell>
        </row>
        <row r="190">
          <cell r="A190">
            <v>179</v>
          </cell>
        </row>
        <row r="191">
          <cell r="A191">
            <v>180</v>
          </cell>
        </row>
        <row r="192">
          <cell r="A192">
            <v>181</v>
          </cell>
        </row>
        <row r="193">
          <cell r="A193">
            <v>182</v>
          </cell>
        </row>
        <row r="194">
          <cell r="A194">
            <v>183</v>
          </cell>
        </row>
        <row r="195">
          <cell r="A195">
            <v>184</v>
          </cell>
        </row>
        <row r="196">
          <cell r="A196">
            <v>185</v>
          </cell>
        </row>
        <row r="197">
          <cell r="A197">
            <v>186</v>
          </cell>
        </row>
        <row r="198">
          <cell r="A198">
            <v>187</v>
          </cell>
        </row>
        <row r="199">
          <cell r="A199">
            <v>188</v>
          </cell>
        </row>
        <row r="200">
          <cell r="A200">
            <v>189</v>
          </cell>
        </row>
        <row r="201">
          <cell r="A201">
            <v>190</v>
          </cell>
        </row>
        <row r="202">
          <cell r="A202">
            <v>191</v>
          </cell>
        </row>
        <row r="203">
          <cell r="A203">
            <v>192</v>
          </cell>
        </row>
        <row r="204">
          <cell r="A204">
            <v>193</v>
          </cell>
        </row>
        <row r="205">
          <cell r="A205">
            <v>194</v>
          </cell>
        </row>
        <row r="206">
          <cell r="A206">
            <v>195</v>
          </cell>
        </row>
        <row r="207">
          <cell r="A207">
            <v>196</v>
          </cell>
        </row>
        <row r="208">
          <cell r="A208">
            <v>197</v>
          </cell>
        </row>
        <row r="209">
          <cell r="A209">
            <v>198</v>
          </cell>
        </row>
        <row r="210">
          <cell r="A210">
            <v>199</v>
          </cell>
        </row>
        <row r="211">
          <cell r="A211">
            <v>200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3DBE-840D-48C3-BD91-51C8EF78C5CC}">
  <dimension ref="A1:G49"/>
  <sheetViews>
    <sheetView tabSelected="1" workbookViewId="0">
      <selection activeCell="K11" sqref="K11"/>
    </sheetView>
  </sheetViews>
  <sheetFormatPr baseColWidth="10" defaultRowHeight="15" x14ac:dyDescent="0.25"/>
  <cols>
    <col min="1" max="2" width="5.140625" bestFit="1" customWidth="1"/>
    <col min="3" max="3" width="21.28515625" bestFit="1" customWidth="1"/>
    <col min="5" max="5" width="25.28515625" bestFit="1" customWidth="1"/>
    <col min="7" max="7" width="8.140625" bestFit="1" customWidth="1"/>
  </cols>
  <sheetData>
    <row r="1" spans="1:7" x14ac:dyDescent="0.25">
      <c r="A1" s="20"/>
      <c r="B1" s="8" t="str">
        <f>CONCATENATE([2]Inscription!D2,"  ",[2]Inscription!G2)</f>
        <v>ASNIERES SUR NOUERE  16</v>
      </c>
      <c r="C1" s="9"/>
      <c r="D1" s="9"/>
      <c r="E1" s="10"/>
      <c r="F1" s="11" t="str">
        <f>IF([2]Inscription!$D$4&gt;0,"DATE :  "&amp;TEXT([2]Inscription!D$4,"jj mmmm aaaa"),"")</f>
        <v>DATE :  28.09.2025</v>
      </c>
      <c r="G1" s="11"/>
    </row>
    <row r="2" spans="1:7" x14ac:dyDescent="0.25">
      <c r="A2" s="21"/>
      <c r="B2" s="12" t="s">
        <v>8</v>
      </c>
      <c r="C2" s="13"/>
      <c r="D2" s="14"/>
      <c r="E2" s="15" t="s">
        <v>5</v>
      </c>
      <c r="F2" s="16">
        <f>[2]Inscription!F8</f>
        <v>27</v>
      </c>
      <c r="G2" s="15" t="s">
        <v>6</v>
      </c>
    </row>
    <row r="3" spans="1:7" ht="25.5" x14ac:dyDescent="0.25">
      <c r="A3" s="17" t="s">
        <v>0</v>
      </c>
      <c r="B3" s="3" t="s">
        <v>7</v>
      </c>
      <c r="C3" s="4" t="s">
        <v>1</v>
      </c>
      <c r="D3" s="5"/>
      <c r="E3" s="3" t="s">
        <v>2</v>
      </c>
      <c r="F3" s="3" t="s">
        <v>3</v>
      </c>
      <c r="G3" s="3" t="s">
        <v>4</v>
      </c>
    </row>
    <row r="4" spans="1:7" x14ac:dyDescent="0.25">
      <c r="A4" s="18">
        <v>1</v>
      </c>
      <c r="B4" s="19">
        <v>60</v>
      </c>
      <c r="C4" s="1" t="str">
        <f>IF(B4&gt;0,CONCATENATE((VLOOKUP($B4,[2]Inscription!$A$12:$G$211,3,FALSE)),"   ",(VLOOKUP($B4,[2]Inscription!$A$12:$G$211,4,FALSE)))," ")</f>
        <v xml:space="preserve">BERNARD Philippe   </v>
      </c>
      <c r="D4" s="6"/>
      <c r="E4" s="2" t="str">
        <f>IF(B4&gt;0,(VLOOKUP($B4,[2]Inscription!$A$12:$G$211,5,FALSE))," ")</f>
        <v>EC3M</v>
      </c>
      <c r="F4" s="7" t="str">
        <f>IF(B4&gt;0,(VLOOKUP($B4,[2]Inscription!$A$12:$G$211,7,FALSE))," ")</f>
        <v>50170040092</v>
      </c>
      <c r="G4" s="2" t="str">
        <f>LEFT(IF(B4&gt;0,(VLOOKUP($B4,[2]Inscription!$A$12:$G$211,6,FALSE))," "),8)</f>
        <v>A3</v>
      </c>
    </row>
    <row r="5" spans="1:7" x14ac:dyDescent="0.25">
      <c r="A5" s="18">
        <v>2</v>
      </c>
      <c r="B5" s="19">
        <v>65</v>
      </c>
      <c r="C5" s="1" t="str">
        <f>IF(B5&gt;0,CONCATENATE((VLOOKUP($B5,[2]Inscription!$A$12:$G$211,3,FALSE)),"   ",(VLOOKUP($B5,[2]Inscription!$A$12:$G$211,4,FALSE)))," ")</f>
        <v xml:space="preserve">LARPE Michel   </v>
      </c>
      <c r="D5" s="6"/>
      <c r="E5" s="2" t="str">
        <f>IF(B5&gt;0,(VLOOKUP($B5,[2]Inscription!$A$12:$G$211,5,FALSE))," ")</f>
        <v>GIRONDINS DE BORDEAUX</v>
      </c>
      <c r="F5" s="7" t="str">
        <f>IF(B5&gt;0,(VLOOKUP($B5,[2]Inscription!$A$12:$G$211,7,FALSE))," ")</f>
        <v>50330170133</v>
      </c>
      <c r="G5" s="2" t="str">
        <f>LEFT(IF(B5&gt;0,(VLOOKUP($B5,[2]Inscription!$A$12:$G$211,6,FALSE))," "),8)</f>
        <v>A3</v>
      </c>
    </row>
    <row r="6" spans="1:7" x14ac:dyDescent="0.25">
      <c r="A6" s="18">
        <v>3</v>
      </c>
      <c r="B6" s="19">
        <v>61</v>
      </c>
      <c r="C6" s="1" t="str">
        <f>IF(B6&gt;0,CONCATENATE((VLOOKUP($B6,[2]Inscription!$A$12:$G$211,3,FALSE)),"   ",(VLOOKUP($B6,[2]Inscription!$A$12:$G$211,4,FALSE)))," ")</f>
        <v xml:space="preserve">MONIER Christian   </v>
      </c>
      <c r="D6" s="6"/>
      <c r="E6" s="2" t="str">
        <f>IF(B6&gt;0,(VLOOKUP($B6,[2]Inscription!$A$12:$G$211,5,FALSE))," ")</f>
        <v>CYCLE POITEVIN</v>
      </c>
      <c r="F6" s="7" t="str">
        <f>IF(B6&gt;0,(VLOOKUP($B6,[2]Inscription!$A$12:$G$211,7,FALSE))," ")</f>
        <v>50860700465</v>
      </c>
      <c r="G6" s="2" t="str">
        <f>LEFT(IF(B6&gt;0,(VLOOKUP($B6,[2]Inscription!$A$12:$G$211,6,FALSE))," "),8)</f>
        <v>A3</v>
      </c>
    </row>
    <row r="7" spans="1:7" x14ac:dyDescent="0.25">
      <c r="A7" s="18">
        <v>4</v>
      </c>
      <c r="B7" s="19">
        <v>77</v>
      </c>
      <c r="C7" s="22" t="str">
        <f>IF(B7&gt;0,CONCATENATE((VLOOKUP($B7,[2]Inscription!$A$12:$G$211,3,FALSE)),"   ",(VLOOKUP($B7,[2]Inscription!$A$12:$G$211,4,FALSE)))," ")</f>
        <v xml:space="preserve">PETIT Pascal   </v>
      </c>
      <c r="D7" s="23"/>
      <c r="E7" s="24" t="str">
        <f>IF(B7&gt;0,(VLOOKUP($B7,[2]Inscription!$A$12:$G$211,5,FALSE))," ")</f>
        <v>AC JAR</v>
      </c>
      <c r="F7" s="25" t="str">
        <f>IF(B7&gt;0,(VLOOKUP($B7,[2]Inscription!$A$12:$G$211,7,FALSE))," ")</f>
        <v>50160110042</v>
      </c>
      <c r="G7" s="24" t="str">
        <f>LEFT(IF(B7&gt;0,(VLOOKUP($B7,[2]Inscription!$A$12:$G$211,6,FALSE))," "),8)</f>
        <v>A4</v>
      </c>
    </row>
    <row r="8" spans="1:7" x14ac:dyDescent="0.25">
      <c r="A8" s="18">
        <v>5</v>
      </c>
      <c r="B8" s="19">
        <v>74</v>
      </c>
      <c r="C8" s="22" t="str">
        <f>IF(B8&gt;0,CONCATENATE((VLOOKUP($B8,[2]Inscription!$A$12:$G$211,3,FALSE)),"   ",(VLOOKUP($B8,[2]Inscription!$A$12:$G$211,4,FALSE)))," ")</f>
        <v xml:space="preserve">HERIN Christophe   </v>
      </c>
      <c r="D8" s="23"/>
      <c r="E8" s="24" t="str">
        <f>IF(B8&gt;0,(VLOOKUP($B8,[2]Inscription!$A$12:$G$211,5,FALSE))," ")</f>
        <v>AC LIMOGES BUSSIERES</v>
      </c>
      <c r="F8" s="25" t="str">
        <f>IF(B8&gt;0,(VLOOKUP($B8,[2]Inscription!$A$12:$G$211,7,FALSE))," ")</f>
        <v>50870010069</v>
      </c>
      <c r="G8" s="24" t="str">
        <f>LEFT(IF(B8&gt;0,(VLOOKUP($B8,[2]Inscription!$A$12:$G$211,6,FALSE))," "),8)</f>
        <v>A4</v>
      </c>
    </row>
    <row r="9" spans="1:7" x14ac:dyDescent="0.25">
      <c r="A9" s="18">
        <v>6</v>
      </c>
      <c r="B9" s="19">
        <v>55</v>
      </c>
      <c r="C9" s="1" t="str">
        <f>IF(B9&gt;0,CONCATENATE((VLOOKUP($B9,[2]Inscription!$A$12:$G$211,3,FALSE)),"   ",(VLOOKUP($B9,[2]Inscription!$A$12:$G$211,4,FALSE)))," ")</f>
        <v xml:space="preserve">BRULEAU Jean Philippe   </v>
      </c>
      <c r="D9" s="6"/>
      <c r="E9" s="2" t="str">
        <f>IF(B9&gt;0,(VLOOKUP($B9,[2]Inscription!$A$12:$G$211,5,FALSE))," ")</f>
        <v>FSSH CYCLISME</v>
      </c>
      <c r="F9" s="7" t="str">
        <f>IF(B9&gt;0,(VLOOKUP($B9,[2]Inscription!$A$12:$G$211,7,FALSE))," ")</f>
        <v>50171180117</v>
      </c>
      <c r="G9" s="2" t="str">
        <f>LEFT(IF(B9&gt;0,(VLOOKUP($B9,[2]Inscription!$A$12:$G$211,6,FALSE))," "),8)</f>
        <v>A3</v>
      </c>
    </row>
    <row r="10" spans="1:7" x14ac:dyDescent="0.25">
      <c r="A10" s="18">
        <v>7</v>
      </c>
      <c r="B10" s="19">
        <v>63</v>
      </c>
      <c r="C10" s="1" t="str">
        <f>IF(B10&gt;0,CONCATENATE((VLOOKUP($B10,[2]Inscription!$A$12:$G$211,3,FALSE)),"   ",(VLOOKUP($B10,[2]Inscription!$A$12:$G$211,4,FALSE)))," ")</f>
        <v xml:space="preserve">ROLLAND Arnaud   </v>
      </c>
      <c r="D10" s="6"/>
      <c r="E10" s="2" t="str">
        <f>IF(B10&gt;0,(VLOOKUP($B10,[2]Inscription!$A$12:$G$211,5,FALSE))," ")</f>
        <v>AC ST MICHEL</v>
      </c>
      <c r="F10" s="7" t="str">
        <f>IF(B10&gt;0,(VLOOKUP($B10,[2]Inscription!$A$12:$G$211,7,FALSE))," ")</f>
        <v>50162290019</v>
      </c>
      <c r="G10" s="2" t="str">
        <f>LEFT(IF(B10&gt;0,(VLOOKUP($B10,[2]Inscription!$A$12:$G$211,6,FALSE))," "),8)</f>
        <v>A3</v>
      </c>
    </row>
    <row r="11" spans="1:7" x14ac:dyDescent="0.25">
      <c r="A11" s="18">
        <v>8</v>
      </c>
      <c r="B11" s="19">
        <v>57</v>
      </c>
      <c r="C11" s="1" t="str">
        <f>IF(B11&gt;0,CONCATENATE((VLOOKUP($B11,[2]Inscription!$A$12:$G$211,3,FALSE)),"   ",(VLOOKUP($B11,[2]Inscription!$A$12:$G$211,4,FALSE)))," ")</f>
        <v xml:space="preserve">LEVEQUE Laurent   </v>
      </c>
      <c r="D11" s="6"/>
      <c r="E11" s="2" t="str">
        <f>IF(B11&gt;0,(VLOOKUP($B11,[2]Inscription!$A$12:$G$211,5,FALSE))," ")</f>
        <v>AC LIMOGES BUSSIERES</v>
      </c>
      <c r="F11" s="7" t="str">
        <f>IF(B11&gt;0,(VLOOKUP($B11,[2]Inscription!$A$12:$G$211,7,FALSE))," ")</f>
        <v>50870010070</v>
      </c>
      <c r="G11" s="2" t="str">
        <f>LEFT(IF(B11&gt;0,(VLOOKUP($B11,[2]Inscription!$A$12:$G$211,6,FALSE))," "),8)</f>
        <v>A3</v>
      </c>
    </row>
    <row r="12" spans="1:7" x14ac:dyDescent="0.25">
      <c r="A12" s="18">
        <v>9</v>
      </c>
      <c r="B12" s="19">
        <v>64</v>
      </c>
      <c r="C12" s="1" t="str">
        <f>IF(B12&gt;0,CONCATENATE((VLOOKUP($B12,[2]Inscription!$A$12:$G$211,3,FALSE)),"   ",(VLOOKUP($B12,[2]Inscription!$A$12:$G$211,4,FALSE)))," ")</f>
        <v xml:space="preserve">DETIENNE Cedric   </v>
      </c>
      <c r="D12" s="6"/>
      <c r="E12" s="2" t="str">
        <f>IF(B12&gt;0,(VLOOKUP($B12,[2]Inscription!$A$12:$G$211,5,FALSE))," ")</f>
        <v>JA ISLE VELO</v>
      </c>
      <c r="F12" s="7" t="str">
        <f>IF(B12&gt;0,(VLOOKUP($B12,[2]Inscription!$A$12:$G$211,7,FALSE))," ")</f>
        <v>50870210002</v>
      </c>
      <c r="G12" s="2" t="str">
        <f>LEFT(IF(B12&gt;0,(VLOOKUP($B12,[2]Inscription!$A$12:$G$211,6,FALSE))," "),8)</f>
        <v>A3</v>
      </c>
    </row>
    <row r="13" spans="1:7" x14ac:dyDescent="0.25">
      <c r="A13" s="18">
        <v>10</v>
      </c>
      <c r="B13" s="19">
        <v>72</v>
      </c>
      <c r="C13" s="22" t="str">
        <f>IF(B13&gt;0,CONCATENATE((VLOOKUP($B13,[2]Inscription!$A$12:$G$211,3,FALSE)),"   ",(VLOOKUP($B13,[2]Inscription!$A$12:$G$211,4,FALSE)))," ")</f>
        <v xml:space="preserve">TEXIER Olivier   </v>
      </c>
      <c r="D13" s="23"/>
      <c r="E13" s="24" t="str">
        <f>IF(B13&gt;0,(VLOOKUP($B13,[2]Inscription!$A$12:$G$211,5,FALSE))," ")</f>
        <v>AL GOND PONTOUVRE</v>
      </c>
      <c r="F13" s="25" t="str">
        <f>IF(B13&gt;0,(VLOOKUP($B13,[2]Inscription!$A$12:$G$211,7,FALSE))," ")</f>
        <v>50161640083</v>
      </c>
      <c r="G13" s="24" t="str">
        <f>LEFT(IF(B13&gt;0,(VLOOKUP($B13,[2]Inscription!$A$12:$G$211,6,FALSE))," "),8)</f>
        <v>A4</v>
      </c>
    </row>
    <row r="14" spans="1:7" x14ac:dyDescent="0.25">
      <c r="A14" s="18">
        <v>11</v>
      </c>
      <c r="B14" s="19">
        <v>80</v>
      </c>
      <c r="C14" s="22" t="str">
        <f>IF(B14&gt;0,CONCATENATE((VLOOKUP($B14,[2]Inscription!$A$12:$G$211,3,FALSE)),"   ",(VLOOKUP($B14,[2]Inscription!$A$12:$G$211,4,FALSE)))," ")</f>
        <v xml:space="preserve">STEM David   </v>
      </c>
      <c r="D14" s="23"/>
      <c r="E14" s="24" t="str">
        <f>IF(B14&gt;0,(VLOOKUP($B14,[2]Inscription!$A$12:$G$211,5,FALSE))," ")</f>
        <v>INDIVIDUEL</v>
      </c>
      <c r="F14" s="25" t="str">
        <f>IF(B14&gt;0,(VLOOKUP($B14,[2]Inscription!$A$12:$G$211,7,FALSE))," ")</f>
        <v>50338000262</v>
      </c>
      <c r="G14" s="24" t="str">
        <f>LEFT(IF(B14&gt;0,(VLOOKUP($B14,[2]Inscription!$A$12:$G$211,6,FALSE))," "),8)</f>
        <v>A4</v>
      </c>
    </row>
    <row r="15" spans="1:7" x14ac:dyDescent="0.25">
      <c r="A15" s="18">
        <v>12</v>
      </c>
      <c r="B15" s="19">
        <v>75</v>
      </c>
      <c r="C15" s="22" t="str">
        <f>IF(B15&gt;0,CONCATENATE((VLOOKUP($B15,[2]Inscription!$A$12:$G$211,3,FALSE)),"   ",(VLOOKUP($B15,[2]Inscription!$A$12:$G$211,4,FALSE)))," ")</f>
        <v xml:space="preserve">LEGROS Alain   </v>
      </c>
      <c r="D15" s="23"/>
      <c r="E15" s="24" t="str">
        <f>IF(B15&gt;0,(VLOOKUP($B15,[2]Inscription!$A$12:$G$211,5,FALSE))," ")</f>
        <v>AC LIMOGES BUSSIERES</v>
      </c>
      <c r="F15" s="25" t="str">
        <f>IF(B15&gt;0,(VLOOKUP($B15,[2]Inscription!$A$12:$G$211,7,FALSE))," ")</f>
        <v>50870010009</v>
      </c>
      <c r="G15" s="24" t="str">
        <f>LEFT(IF(B15&gt;0,(VLOOKUP($B15,[2]Inscription!$A$12:$G$211,6,FALSE))," "),8)</f>
        <v>A4</v>
      </c>
    </row>
    <row r="16" spans="1:7" x14ac:dyDescent="0.25">
      <c r="A16" s="18">
        <v>13</v>
      </c>
      <c r="B16" s="19">
        <v>66</v>
      </c>
      <c r="C16" s="1" t="str">
        <f>IF(B16&gt;0,CONCATENATE((VLOOKUP($B16,[2]Inscription!$A$12:$G$211,3,FALSE)),"   ",(VLOOKUP($B16,[2]Inscription!$A$12:$G$211,4,FALSE)))," ")</f>
        <v xml:space="preserve">FLAHAUT Franck   </v>
      </c>
      <c r="D16" s="6"/>
      <c r="E16" s="2" t="str">
        <f>IF(B16&gt;0,(VLOOKUP($B16,[2]Inscription!$A$12:$G$211,5,FALSE))," ")</f>
        <v>AC ST MICHEL</v>
      </c>
      <c r="F16" s="7" t="str">
        <f>IF(B16&gt;0,(VLOOKUP($B16,[2]Inscription!$A$12:$G$211,7,FALSE))," ")</f>
        <v>50162290023</v>
      </c>
      <c r="G16" s="2" t="str">
        <f>LEFT(IF(B16&gt;0,(VLOOKUP($B16,[2]Inscription!$A$12:$G$211,6,FALSE))," "),8)</f>
        <v>A3</v>
      </c>
    </row>
    <row r="17" spans="1:7" x14ac:dyDescent="0.25">
      <c r="A17" s="18">
        <v>14</v>
      </c>
      <c r="B17" s="19">
        <v>78</v>
      </c>
      <c r="C17" s="22" t="str">
        <f>IF(B17&gt;0,CONCATENATE((VLOOKUP($B17,[2]Inscription!$A$12:$G$211,3,FALSE)),"   ",(VLOOKUP($B17,[2]Inscription!$A$12:$G$211,4,FALSE)))," ")</f>
        <v xml:space="preserve">WELTERSBACH Yvon   </v>
      </c>
      <c r="D17" s="23"/>
      <c r="E17" s="24" t="str">
        <f>IF(B17&gt;0,(VLOOKUP($B17,[2]Inscription!$A$12:$G$211,5,FALSE))," ")</f>
        <v>AC JAR</v>
      </c>
      <c r="F17" s="25" t="str">
        <f>IF(B17&gt;0,(VLOOKUP($B17,[2]Inscription!$A$12:$G$211,7,FALSE))," ")</f>
        <v>5016011223</v>
      </c>
      <c r="G17" s="24" t="str">
        <f>LEFT(IF(B17&gt;0,(VLOOKUP($B17,[2]Inscription!$A$12:$G$211,6,FALSE))," "),8)</f>
        <v>A4</v>
      </c>
    </row>
    <row r="18" spans="1:7" x14ac:dyDescent="0.25">
      <c r="A18" s="18">
        <v>15</v>
      </c>
      <c r="B18" s="19">
        <v>76</v>
      </c>
      <c r="C18" s="22" t="str">
        <f>IF(B18&gt;0,CONCATENATE((VLOOKUP($B18,[2]Inscription!$A$12:$G$211,3,FALSE)),"   ",(VLOOKUP($B18,[2]Inscription!$A$12:$G$211,4,FALSE)))," ")</f>
        <v xml:space="preserve">PONT Didier   </v>
      </c>
      <c r="D18" s="23"/>
      <c r="E18" s="24" t="str">
        <f>IF(B18&gt;0,(VLOOKUP($B18,[2]Inscription!$A$12:$G$211,5,FALSE))," ")</f>
        <v>VC MATHA</v>
      </c>
      <c r="F18" s="25" t="str">
        <f>IF(B18&gt;0,(VLOOKUP($B18,[2]Inscription!$A$12:$G$211,7,FALSE))," ")</f>
        <v>50170380030</v>
      </c>
      <c r="G18" s="24" t="str">
        <f>LEFT(IF(B18&gt;0,(VLOOKUP($B18,[2]Inscription!$A$12:$G$211,6,FALSE))," "),8)</f>
        <v>A4</v>
      </c>
    </row>
    <row r="19" spans="1:7" x14ac:dyDescent="0.25">
      <c r="A19" s="18">
        <v>16</v>
      </c>
      <c r="B19" s="19">
        <v>82</v>
      </c>
      <c r="C19" s="22" t="str">
        <f>IF(B19&gt;0,CONCATENATE((VLOOKUP($B19,[2]Inscription!$A$12:$G$211,3,FALSE)),"   ",(VLOOKUP($B19,[2]Inscription!$A$12:$G$211,4,FALSE)))," ")</f>
        <v xml:space="preserve">BEGUIER Pierre   </v>
      </c>
      <c r="D19" s="23"/>
      <c r="E19" s="24" t="str">
        <f>IF(B19&gt;0,(VLOOKUP($B19,[2]Inscription!$A$12:$G$211,5,FALSE))," ")</f>
        <v>VS CANTON DE BEAUVOIR</v>
      </c>
      <c r="F19" s="25" t="str">
        <f>IF(B19&gt;0,(VLOOKUP($B19,[2]Inscription!$A$12:$G$211,7,FALSE))," ")</f>
        <v>50792220015</v>
      </c>
      <c r="G19" s="24" t="str">
        <f>LEFT(IF(B19&gt;0,(VLOOKUP($B19,[2]Inscription!$A$12:$G$211,6,FALSE))," "),8)</f>
        <v>A4</v>
      </c>
    </row>
    <row r="20" spans="1:7" x14ac:dyDescent="0.25">
      <c r="A20" s="18">
        <v>17</v>
      </c>
      <c r="B20" s="19">
        <v>81</v>
      </c>
      <c r="C20" s="22" t="str">
        <f>IF(B20&gt;0,CONCATENATE((VLOOKUP($B20,[2]Inscription!$A$12:$G$211,3,FALSE)),"   ",(VLOOKUP($B20,[2]Inscription!$A$12:$G$211,4,FALSE)))," ")</f>
        <v xml:space="preserve">TESSERON Pascal   </v>
      </c>
      <c r="D20" s="23"/>
      <c r="E20" s="24" t="str">
        <f>IF(B20&gt;0,(VLOOKUP($B20,[2]Inscription!$A$12:$G$211,5,FALSE))," ")</f>
        <v>AC ST MICHEL</v>
      </c>
      <c r="F20" s="25" t="str">
        <f>IF(B20&gt;0,(VLOOKUP($B20,[2]Inscription!$A$12:$G$211,7,FALSE))," ")</f>
        <v>50162290003</v>
      </c>
      <c r="G20" s="24" t="str">
        <f>LEFT(IF(B20&gt;0,(VLOOKUP($B20,[2]Inscription!$A$12:$G$211,6,FALSE))," "),8)</f>
        <v>A4</v>
      </c>
    </row>
    <row r="21" spans="1:7" x14ac:dyDescent="0.25">
      <c r="A21" s="18">
        <v>18</v>
      </c>
      <c r="B21" s="19">
        <v>62</v>
      </c>
      <c r="C21" s="1" t="str">
        <f>IF(B21&gt;0,CONCATENATE((VLOOKUP($B21,[2]Inscription!$A$12:$G$211,3,FALSE)),"   ",(VLOOKUP($B21,[2]Inscription!$A$12:$G$211,4,FALSE)))," ")</f>
        <v xml:space="preserve">DELCROIX Stephnne   </v>
      </c>
      <c r="D21" s="6"/>
      <c r="E21" s="2" t="str">
        <f>IF(B21&gt;0,(VLOOKUP($B21,[2]Inscription!$A$12:$G$211,5,FALSE))," ")</f>
        <v>AC ST MICHEL</v>
      </c>
      <c r="F21" s="7" t="str">
        <f>IF(B21&gt;0,(VLOOKUP($B21,[2]Inscription!$A$12:$G$211,7,FALSE))," ")</f>
        <v>50162290009</v>
      </c>
      <c r="G21" s="2" t="str">
        <f>LEFT(IF(B21&gt;0,(VLOOKUP($B21,[2]Inscription!$A$12:$G$211,6,FALSE))," "),8)</f>
        <v>A3</v>
      </c>
    </row>
    <row r="22" spans="1:7" x14ac:dyDescent="0.25">
      <c r="A22" s="18">
        <v>19</v>
      </c>
      <c r="B22" s="19">
        <v>59</v>
      </c>
      <c r="C22" s="1" t="str">
        <f>IF(B22&gt;0,CONCATENATE((VLOOKUP($B22,[2]Inscription!$A$12:$G$211,3,FALSE)),"   ",(VLOOKUP($B22,[2]Inscription!$A$12:$G$211,4,FALSE)))," ")</f>
        <v xml:space="preserve">COULAMIE Jerome   </v>
      </c>
      <c r="D22" s="6"/>
      <c r="E22" s="2" t="str">
        <f>IF(B22&gt;0,(VLOOKUP($B22,[2]Inscription!$A$12:$G$211,5,FALSE))," ")</f>
        <v>CO COURONNAIS</v>
      </c>
      <c r="F22" s="7" t="str">
        <f>IF(B22&gt;0,(VLOOKUP($B22,[2]Inscription!$A$12:$G$211,7,FALSE))," ")</f>
        <v>50160100524</v>
      </c>
      <c r="G22" s="2" t="str">
        <f>LEFT(IF(B22&gt;0,(VLOOKUP($B22,[2]Inscription!$A$12:$G$211,6,FALSE))," "),8)</f>
        <v>A3</v>
      </c>
    </row>
    <row r="23" spans="1:7" x14ac:dyDescent="0.25">
      <c r="A23" s="18">
        <v>20</v>
      </c>
      <c r="B23" s="19">
        <v>56</v>
      </c>
      <c r="C23" s="1" t="str">
        <f>IF(B23&gt;0,CONCATENATE((VLOOKUP($B23,[2]Inscription!$A$12:$G$211,3,FALSE)),"   ",(VLOOKUP($B23,[2]Inscription!$A$12:$G$211,4,FALSE)))," ")</f>
        <v xml:space="preserve">FOUSSAC Teddy   </v>
      </c>
      <c r="D23" s="6"/>
      <c r="E23" s="2" t="str">
        <f>IF(B23&gt;0,(VLOOKUP($B23,[2]Inscription!$A$12:$G$211,5,FALSE))," ")</f>
        <v>UA LA ROCHEFOUCAULD</v>
      </c>
      <c r="F23" s="7" t="str">
        <f>IF(B23&gt;0,(VLOOKUP($B23,[2]Inscription!$A$12:$G$211,7,FALSE))," ")</f>
        <v>50160150247</v>
      </c>
      <c r="G23" s="2" t="str">
        <f>LEFT(IF(B23&gt;0,(VLOOKUP($B23,[2]Inscription!$A$12:$G$211,6,FALSE))," "),8)</f>
        <v>A3</v>
      </c>
    </row>
    <row r="24" spans="1:7" x14ac:dyDescent="0.25">
      <c r="A24" s="18">
        <v>21</v>
      </c>
      <c r="B24" s="19">
        <v>79</v>
      </c>
      <c r="C24" s="22" t="str">
        <f>IF(B24&gt;0,CONCATENATE((VLOOKUP($B24,[2]Inscription!$A$12:$G$211,3,FALSE)),"   ",(VLOOKUP($B24,[2]Inscription!$A$12:$G$211,4,FALSE)))," ")</f>
        <v xml:space="preserve">TAINON Patrice   </v>
      </c>
      <c r="D24" s="23"/>
      <c r="E24" s="24" t="str">
        <f>IF(B24&gt;0,(VLOOKUP($B24,[2]Inscription!$A$12:$G$211,5,FALSE))," ")</f>
        <v>VC MATHA</v>
      </c>
      <c r="F24" s="25" t="str">
        <f>IF(B24&gt;0,(VLOOKUP($B24,[2]Inscription!$A$12:$G$211,7,FALSE))," ")</f>
        <v>50170380029</v>
      </c>
      <c r="G24" s="24" t="str">
        <f>LEFT(IF(B24&gt;0,(VLOOKUP($B24,[2]Inscription!$A$12:$G$211,6,FALSE))," "),8)</f>
        <v>A4</v>
      </c>
    </row>
    <row r="25" spans="1:7" x14ac:dyDescent="0.25">
      <c r="A25" s="18">
        <v>22</v>
      </c>
      <c r="B25" s="19">
        <v>51</v>
      </c>
      <c r="C25" s="1" t="str">
        <f>IF(B25&gt;0,CONCATENATE((VLOOKUP($B25,[2]Inscription!$A$12:$G$211,3,FALSE)),"   ",(VLOOKUP($B25,[2]Inscription!$A$12:$G$211,4,FALSE)))," ")</f>
        <v xml:space="preserve">SCHENAL Florian   </v>
      </c>
      <c r="D25" s="6"/>
      <c r="E25" s="2" t="str">
        <f>IF(B25&gt;0,(VLOOKUP($B25,[2]Inscription!$A$12:$G$211,5,FALSE))," ")</f>
        <v>AL GOND PONTOUVRE</v>
      </c>
      <c r="F25" s="7" t="str">
        <f>IF(B25&gt;0,(VLOOKUP($B25,[2]Inscription!$A$12:$G$211,7,FALSE))," ")</f>
        <v>50161640088</v>
      </c>
      <c r="G25" s="2" t="str">
        <f>LEFT(IF(B25&gt;0,(VLOOKUP($B25,[2]Inscription!$A$12:$G$211,6,FALSE))," "),8)</f>
        <v>A3</v>
      </c>
    </row>
    <row r="26" spans="1:7" x14ac:dyDescent="0.25">
      <c r="A26" s="18">
        <v>23</v>
      </c>
      <c r="B26" s="19">
        <v>54</v>
      </c>
      <c r="C26" s="1" t="str">
        <f>IF(B26&gt;0,CONCATENATE((VLOOKUP($B26,[2]Inscription!$A$12:$G$211,3,FALSE)),"   ",(VLOOKUP($B26,[2]Inscription!$A$12:$G$211,4,FALSE)))," ")</f>
        <v xml:space="preserve">FELICITE Jeremy   </v>
      </c>
      <c r="D26" s="6"/>
      <c r="E26" s="2" t="str">
        <f>IF(B26&gt;0,(VLOOKUP($B26,[2]Inscription!$A$12:$G$211,5,FALSE))," ")</f>
        <v>VC MATHA</v>
      </c>
      <c r="F26" s="7" t="str">
        <f>IF(B26&gt;0,(VLOOKUP($B26,[2]Inscription!$A$12:$G$211,7,FALSE))," ")</f>
        <v>50170380036</v>
      </c>
      <c r="G26" s="2" t="str">
        <f>LEFT(IF(B26&gt;0,(VLOOKUP($B26,[2]Inscription!$A$12:$G$211,6,FALSE))," "),8)</f>
        <v>A3</v>
      </c>
    </row>
    <row r="27" spans="1:7" x14ac:dyDescent="0.25">
      <c r="A27" s="18">
        <v>24</v>
      </c>
      <c r="B27" s="19">
        <v>73</v>
      </c>
      <c r="C27" s="22" t="str">
        <f>IF(B27&gt;0,CONCATENATE((VLOOKUP($B27,[2]Inscription!$A$12:$G$211,3,FALSE)),"   ",(VLOOKUP($B27,[2]Inscription!$A$12:$G$211,4,FALSE)))," ")</f>
        <v xml:space="preserve">BOIREAU Thierry   </v>
      </c>
      <c r="D27" s="23"/>
      <c r="E27" s="24" t="str">
        <f>IF(B27&gt;0,(VLOOKUP($B27,[2]Inscription!$A$12:$G$211,5,FALSE))," ")</f>
        <v>AL GOND PONTOUVRE</v>
      </c>
      <c r="F27" s="25" t="str">
        <f>IF(B27&gt;0,(VLOOKUP($B27,[2]Inscription!$A$12:$G$211,7,FALSE))," ")</f>
        <v>50161640089</v>
      </c>
      <c r="G27" s="24" t="str">
        <f>LEFT(IF(B27&gt;0,(VLOOKUP($B27,[2]Inscription!$A$12:$G$211,6,FALSE))," "),8)</f>
        <v>A4</v>
      </c>
    </row>
    <row r="28" spans="1:7" x14ac:dyDescent="0.25">
      <c r="A28" s="18">
        <v>25</v>
      </c>
      <c r="B28" s="19">
        <v>58</v>
      </c>
      <c r="C28" s="1" t="str">
        <f>IF(B28&gt;0,CONCATENATE((VLOOKUP($B28,[2]Inscription!$A$12:$G$211,3,FALSE)),"   ",(VLOOKUP($B28,[2]Inscription!$A$12:$G$211,4,FALSE)))," ")</f>
        <v xml:space="preserve">AUNEAU Ludovic   </v>
      </c>
      <c r="D28" s="6"/>
      <c r="E28" s="2" t="str">
        <f>IF(B28&gt;0,(VLOOKUP($B28,[2]Inscription!$A$12:$G$211,5,FALSE))," ")</f>
        <v>CA CIVRAISIEN</v>
      </c>
      <c r="F28" s="7" t="str">
        <f>IF(B28&gt;0,(VLOOKUP($B28,[2]Inscription!$A$12:$G$211,7,FALSE))," ")</f>
        <v>50860630237</v>
      </c>
      <c r="G28" s="2" t="str">
        <f>LEFT(IF(B28&gt;0,(VLOOKUP($B28,[2]Inscription!$A$12:$G$211,6,FALSE))," "),8)</f>
        <v>A3</v>
      </c>
    </row>
    <row r="31" spans="1:7" x14ac:dyDescent="0.25">
      <c r="A31" s="20"/>
      <c r="B31" s="8" t="str">
        <f>CONCATENATE([1]Inscription!D32,"  ",[1]Inscription!G32)</f>
        <v xml:space="preserve">  50170500538</v>
      </c>
      <c r="C31" s="9"/>
      <c r="D31" s="9"/>
      <c r="E31" s="10"/>
      <c r="F31" s="11" t="str">
        <f>IF([1]Inscription!$D$4&gt;0,"DATE :  "&amp;TEXT([1]Inscription!D$4,"jj mmmm aaaa"),"")</f>
        <v>DATE :  28.09.2025</v>
      </c>
      <c r="G31" s="11"/>
    </row>
    <row r="32" spans="1:7" x14ac:dyDescent="0.25">
      <c r="A32" s="21"/>
      <c r="B32" s="12">
        <f>[1]Inscription!D35</f>
        <v>0</v>
      </c>
      <c r="C32" s="13"/>
      <c r="D32" s="14"/>
      <c r="E32" s="15" t="s">
        <v>5</v>
      </c>
      <c r="F32" s="16" t="str">
        <f>[1]Inscription!F38</f>
        <v>A2</v>
      </c>
      <c r="G32" s="15" t="s">
        <v>6</v>
      </c>
    </row>
    <row r="33" spans="1:7" ht="25.5" x14ac:dyDescent="0.25">
      <c r="A33" s="17" t="s">
        <v>0</v>
      </c>
      <c r="B33" s="3" t="s">
        <v>7</v>
      </c>
      <c r="C33" s="4" t="s">
        <v>1</v>
      </c>
      <c r="D33" s="5"/>
      <c r="E33" s="3" t="s">
        <v>2</v>
      </c>
      <c r="F33" s="3" t="s">
        <v>3</v>
      </c>
      <c r="G33" s="3" t="s">
        <v>4</v>
      </c>
    </row>
    <row r="34" spans="1:7" x14ac:dyDescent="0.25">
      <c r="A34" s="18">
        <v>1</v>
      </c>
      <c r="B34" s="19">
        <v>7</v>
      </c>
      <c r="C34" s="1" t="str">
        <f>IF(B34&gt;0,CONCATENATE((VLOOKUP($B34,[1]Inscription!$A$12:$G$211,3,FALSE)),"   ",(VLOOKUP($B34,[1]Inscription!$A$12:$G$211,4,FALSE)))," ")</f>
        <v xml:space="preserve">MONERAT David   </v>
      </c>
      <c r="D34" s="6"/>
      <c r="E34" s="2" t="str">
        <f>IF(B34&gt;0,(VLOOKUP($B34,[1]Inscription!$A$12:$G$211,5,FALSE))," ")</f>
        <v>EC3M</v>
      </c>
      <c r="F34" s="7" t="str">
        <f>IF(B34&gt;0,(VLOOKUP($B34,[1]Inscription!$A$12:$G$211,7,FALSE))," ")</f>
        <v>50170040183</v>
      </c>
      <c r="G34" s="2" t="str">
        <f>LEFT(IF(B34&gt;0,(VLOOKUP($B34,[1]Inscription!$A$12:$G$211,6,FALSE))," "),8)</f>
        <v>A1</v>
      </c>
    </row>
    <row r="35" spans="1:7" x14ac:dyDescent="0.25">
      <c r="A35" s="18">
        <v>2</v>
      </c>
      <c r="B35" s="19">
        <v>11</v>
      </c>
      <c r="C35" s="1" t="str">
        <f>IF(B35&gt;0,CONCATENATE((VLOOKUP($B35,[1]Inscription!$A$12:$G$211,3,FALSE)),"   ",(VLOOKUP($B35,[1]Inscription!$A$12:$G$211,4,FALSE)))," ")</f>
        <v xml:space="preserve">BALLANGER Patrick   </v>
      </c>
      <c r="D35" s="6"/>
      <c r="E35" s="2" t="str">
        <f>IF(B35&gt;0,(VLOOKUP($B35,[1]Inscription!$A$12:$G$211,5,FALSE))," ")</f>
        <v>AC ST MICHEL</v>
      </c>
      <c r="F35" s="7" t="str">
        <f>IF(B35&gt;0,(VLOOKUP($B35,[1]Inscription!$A$12:$G$211,7,FALSE))," ")</f>
        <v>50162290033</v>
      </c>
      <c r="G35" s="2" t="str">
        <f>LEFT(IF(B35&gt;0,(VLOOKUP($B35,[1]Inscription!$A$12:$G$211,6,FALSE))," "),8)</f>
        <v>A1</v>
      </c>
    </row>
    <row r="36" spans="1:7" x14ac:dyDescent="0.25">
      <c r="A36" s="18">
        <v>3</v>
      </c>
      <c r="B36" s="19">
        <v>3</v>
      </c>
      <c r="C36" s="1" t="str">
        <f>IF(B36&gt;0,CONCATENATE((VLOOKUP($B36,[1]Inscription!$A$12:$G$211,3,FALSE)),"   ",(VLOOKUP($B36,[1]Inscription!$A$12:$G$211,4,FALSE)))," ")</f>
        <v xml:space="preserve">PELAUD Victorien   </v>
      </c>
      <c r="D36" s="6"/>
      <c r="E36" s="2" t="str">
        <f>IF(B36&gt;0,(VLOOKUP($B36,[1]Inscription!$A$12:$G$211,5,FALSE))," ")</f>
        <v>VC CORME ROYAL</v>
      </c>
      <c r="F36" s="7" t="str">
        <f>IF(B36&gt;0,(VLOOKUP($B36,[1]Inscription!$A$12:$G$211,7,FALSE))," ")</f>
        <v>50172320031</v>
      </c>
      <c r="G36" s="2" t="str">
        <f>LEFT(IF(B36&gt;0,(VLOOKUP($B36,[1]Inscription!$A$12:$G$211,6,FALSE))," "),8)</f>
        <v>A1</v>
      </c>
    </row>
    <row r="37" spans="1:7" x14ac:dyDescent="0.25">
      <c r="A37" s="18">
        <v>4</v>
      </c>
      <c r="B37" s="19">
        <v>14</v>
      </c>
      <c r="C37" s="1" t="str">
        <f>IF(B37&gt;0,CONCATENATE((VLOOKUP($B37,[1]Inscription!$A$12:$G$211,3,FALSE)),"   ",(VLOOKUP($B37,[1]Inscription!$A$12:$G$211,4,FALSE)))," ")</f>
        <v xml:space="preserve">MAYOUX Alexis   </v>
      </c>
      <c r="D37" s="6"/>
      <c r="E37" s="2" t="str">
        <f>IF(B37&gt;0,(VLOOKUP($B37,[1]Inscription!$A$12:$G$211,5,FALSE))," ")</f>
        <v>ANGOULEME VC</v>
      </c>
      <c r="F37" s="7" t="str">
        <f>IF(B37&gt;0,(VLOOKUP($B37,[1]Inscription!$A$12:$G$211,7,FALSE))," ")</f>
        <v>50161860250</v>
      </c>
      <c r="G37" s="2" t="str">
        <f>LEFT(IF(B37&gt;0,(VLOOKUP($B37,[1]Inscription!$A$12:$G$211,6,FALSE))," "),8)</f>
        <v>A1</v>
      </c>
    </row>
    <row r="38" spans="1:7" x14ac:dyDescent="0.25">
      <c r="A38" s="18">
        <v>5</v>
      </c>
      <c r="B38" s="19">
        <v>1</v>
      </c>
      <c r="C38" s="1" t="str">
        <f>IF(B38&gt;0,CONCATENATE((VLOOKUP($B38,[1]Inscription!$A$12:$G$211,3,FALSE)),"   ",(VLOOKUP($B38,[1]Inscription!$A$12:$G$211,4,FALSE)))," ")</f>
        <v xml:space="preserve">LECOANET Eric   </v>
      </c>
      <c r="D38" s="6"/>
      <c r="E38" s="2" t="str">
        <f>IF(B38&gt;0,(VLOOKUP($B38,[1]Inscription!$A$12:$G$211,5,FALSE))," ")</f>
        <v>CRC LIMOGES</v>
      </c>
      <c r="F38" s="7" t="str">
        <f>IF(B38&gt;0,(VLOOKUP($B38,[1]Inscription!$A$12:$G$211,7,FALSE))," ")</f>
        <v>80870030295</v>
      </c>
      <c r="G38" s="2" t="str">
        <f>LEFT(IF(B38&gt;0,(VLOOKUP($B38,[1]Inscription!$A$12:$G$211,6,FALSE))," "),8)</f>
        <v>A1</v>
      </c>
    </row>
    <row r="39" spans="1:7" x14ac:dyDescent="0.25">
      <c r="A39" s="18">
        <v>6</v>
      </c>
      <c r="B39" s="19">
        <v>6</v>
      </c>
      <c r="C39" s="1" t="str">
        <f>IF(B39&gt;0,CONCATENATE((VLOOKUP($B39,[1]Inscription!$A$12:$G$211,3,FALSE)),"   ",(VLOOKUP($B39,[1]Inscription!$A$12:$G$211,4,FALSE)))," ")</f>
        <v xml:space="preserve">LOUBEAU Florian   </v>
      </c>
      <c r="D39" s="6"/>
      <c r="E39" s="2" t="str">
        <f>IF(B39&gt;0,(VLOOKUP($B39,[1]Inscription!$A$12:$G$211,5,FALSE))," ")</f>
        <v>VCC MARENNES</v>
      </c>
      <c r="F39" s="7" t="str">
        <f>IF(B39&gt;0,(VLOOKUP($B39,[1]Inscription!$A$12:$G$211,7,FALSE))," ")</f>
        <v>50170310060</v>
      </c>
      <c r="G39" s="2" t="str">
        <f>LEFT(IF(B39&gt;0,(VLOOKUP($B39,[1]Inscription!$A$12:$G$211,6,FALSE))," "),8)</f>
        <v>A1</v>
      </c>
    </row>
    <row r="40" spans="1:7" x14ac:dyDescent="0.25">
      <c r="A40" s="18">
        <v>7</v>
      </c>
      <c r="B40" s="19">
        <v>13</v>
      </c>
      <c r="C40" s="1" t="str">
        <f>IF(B40&gt;0,CONCATENATE((VLOOKUP($B40,[1]Inscription!$A$12:$G$211,3,FALSE)),"   ",(VLOOKUP($B40,[1]Inscription!$A$12:$G$211,4,FALSE)))," ")</f>
        <v xml:space="preserve">RIVET Jean Vincent   </v>
      </c>
      <c r="D40" s="6"/>
      <c r="E40" s="2" t="str">
        <f>IF(B40&gt;0,(VLOOKUP($B40,[1]Inscription!$A$12:$G$211,5,FALSE))," ")</f>
        <v>UA LA ROCHEFOUCAULD</v>
      </c>
      <c r="F40" s="7" t="str">
        <f>IF(B40&gt;0,(VLOOKUP($B40,[1]Inscription!$A$12:$G$211,7,FALSE))," ")</f>
        <v>50160150250</v>
      </c>
      <c r="G40" s="2" t="str">
        <f>LEFT(IF(B40&gt;0,(VLOOKUP($B40,[1]Inscription!$A$12:$G$211,6,FALSE))," "),8)</f>
        <v>A1</v>
      </c>
    </row>
    <row r="41" spans="1:7" x14ac:dyDescent="0.25">
      <c r="A41" s="18">
        <v>8</v>
      </c>
      <c r="B41" s="19">
        <v>23</v>
      </c>
      <c r="C41" s="22" t="str">
        <f>IF(B41&gt;0,CONCATENATE((VLOOKUP($B41,[1]Inscription!$A$12:$G$211,3,FALSE)),"   ",(VLOOKUP($B41,[1]Inscription!$A$12:$G$211,4,FALSE)))," ")</f>
        <v xml:space="preserve">TRIOLET Laurent   </v>
      </c>
      <c r="D41" s="23"/>
      <c r="E41" s="24" t="str">
        <f>IF(B41&gt;0,(VLOOKUP($B41,[1]Inscription!$A$12:$G$211,5,FALSE))," ")</f>
        <v>CC ST AGNANT</v>
      </c>
      <c r="F41" s="25" t="str">
        <f>IF(B41&gt;0,(VLOOKUP($B41,[1]Inscription!$A$12:$G$211,7,FALSE))," ")</f>
        <v>50172240019</v>
      </c>
      <c r="G41" s="24" t="str">
        <f>LEFT(IF(B41&gt;0,(VLOOKUP($B41,[1]Inscription!$A$12:$G$211,6,FALSE))," "),8)</f>
        <v>A2</v>
      </c>
    </row>
    <row r="42" spans="1:7" x14ac:dyDescent="0.25">
      <c r="A42" s="18">
        <v>9</v>
      </c>
      <c r="B42" s="19">
        <v>24</v>
      </c>
      <c r="C42" s="22" t="str">
        <f>IF(B42&gt;0,CONCATENATE((VLOOKUP($B42,[1]Inscription!$A$12:$G$211,3,FALSE)),"   ",(VLOOKUP($B42,[1]Inscription!$A$12:$G$211,4,FALSE)))," ")</f>
        <v xml:space="preserve">BOCQUIER Mathis   </v>
      </c>
      <c r="D42" s="23"/>
      <c r="E42" s="24" t="str">
        <f>IF(B42&gt;0,(VLOOKUP($B42,[1]Inscription!$A$12:$G$211,5,FALSE))," ")</f>
        <v>TEAM  CYCLISTE VERTEILLAc</v>
      </c>
      <c r="F42" s="25" t="str">
        <f>IF(B42&gt;0,(VLOOKUP($B42,[1]Inscription!$A$12:$G$211,7,FALSE))," ")</f>
        <v>50242930026</v>
      </c>
      <c r="G42" s="24" t="str">
        <f>LEFT(IF(B42&gt;0,(VLOOKUP($B42,[1]Inscription!$A$12:$G$211,6,FALSE))," "),8)</f>
        <v>A2</v>
      </c>
    </row>
    <row r="43" spans="1:7" x14ac:dyDescent="0.25">
      <c r="A43" s="18">
        <v>10</v>
      </c>
      <c r="B43" s="19">
        <v>9</v>
      </c>
      <c r="C43" s="1" t="str">
        <f>IF(B43&gt;0,CONCATENATE((VLOOKUP($B43,[1]Inscription!$A$12:$G$211,3,FALSE)),"   ",(VLOOKUP($B43,[1]Inscription!$A$12:$G$211,4,FALSE)))," ")</f>
        <v xml:space="preserve">BECHENEC Jordan   </v>
      </c>
      <c r="D43" s="6"/>
      <c r="E43" s="2" t="str">
        <f>IF(B43&gt;0,(VLOOKUP($B43,[1]Inscription!$A$12:$G$211,5,FALSE))," ")</f>
        <v>CYLCE POITEVIN</v>
      </c>
      <c r="F43" s="7" t="str">
        <f>IF(B43&gt;0,(VLOOKUP($B43,[1]Inscription!$A$12:$G$211,7,FALSE))," ")</f>
        <v>50860700724</v>
      </c>
      <c r="G43" s="2" t="str">
        <f>LEFT(IF(B43&gt;0,(VLOOKUP($B43,[1]Inscription!$A$12:$G$211,6,FALSE))," "),8)</f>
        <v>A1</v>
      </c>
    </row>
    <row r="44" spans="1:7" x14ac:dyDescent="0.25">
      <c r="A44" s="18">
        <v>11</v>
      </c>
      <c r="B44" s="19">
        <v>25</v>
      </c>
      <c r="C44" s="22" t="str">
        <f>IF(B44&gt;0,CONCATENATE((VLOOKUP($B44,[1]Inscription!$A$12:$G$211,3,FALSE)),"   ",(VLOOKUP($B44,[1]Inscription!$A$12:$G$211,4,FALSE)))," ")</f>
        <v xml:space="preserve">CHEVALIER Nicolas   </v>
      </c>
      <c r="D44" s="23"/>
      <c r="E44" s="24" t="str">
        <f>IF(B44&gt;0,(VLOOKUP($B44,[1]Inscription!$A$12:$G$211,5,FALSE))," ")</f>
        <v>CO COURONNAIS</v>
      </c>
      <c r="F44" s="25" t="str">
        <f>IF(B44&gt;0,(VLOOKUP($B44,[1]Inscription!$A$12:$G$211,7,FALSE))," ")</f>
        <v>50160100449</v>
      </c>
      <c r="G44" s="24" t="str">
        <f>LEFT(IF(B44&gt;0,(VLOOKUP($B44,[1]Inscription!$A$12:$G$211,6,FALSE))," "),8)</f>
        <v>A2</v>
      </c>
    </row>
    <row r="45" spans="1:7" x14ac:dyDescent="0.25">
      <c r="A45" s="18">
        <v>12</v>
      </c>
      <c r="B45" s="19">
        <v>2</v>
      </c>
      <c r="C45" s="1" t="str">
        <f>IF(B45&gt;0,CONCATENATE((VLOOKUP($B45,[1]Inscription!$A$12:$G$211,3,FALSE)),"   ",(VLOOKUP($B45,[1]Inscription!$A$12:$G$211,4,FALSE)))," ")</f>
        <v xml:space="preserve">DA CUNHA Philippe   </v>
      </c>
      <c r="D45" s="6"/>
      <c r="E45" s="2" t="str">
        <f>IF(B45&gt;0,(VLOOKUP($B45,[1]Inscription!$A$12:$G$211,5,FALSE))," ")</f>
        <v>ANGOULEME VELO CLUB</v>
      </c>
      <c r="F45" s="7" t="str">
        <f>IF(B45&gt;0,(VLOOKUP($B45,[1]Inscription!$A$12:$G$211,7,FALSE))," ")</f>
        <v>50161860246</v>
      </c>
      <c r="G45" s="2" t="str">
        <f>LEFT(IF(B45&gt;0,(VLOOKUP($B45,[1]Inscription!$A$12:$G$211,6,FALSE))," "),8)</f>
        <v>A1</v>
      </c>
    </row>
    <row r="46" spans="1:7" x14ac:dyDescent="0.25">
      <c r="A46" s="18">
        <v>13</v>
      </c>
      <c r="B46" s="19">
        <v>21</v>
      </c>
      <c r="C46" s="22" t="str">
        <f>IF(B46&gt;0,CONCATENATE((VLOOKUP($B46,[1]Inscription!$A$12:$G$211,3,FALSE)),"   ",(VLOOKUP($B46,[1]Inscription!$A$12:$G$211,4,FALSE)))," ")</f>
        <v xml:space="preserve">SUIRE Ken   </v>
      </c>
      <c r="D46" s="23"/>
      <c r="E46" s="24" t="str">
        <f>IF(B46&gt;0,(VLOOKUP($B46,[1]Inscription!$A$12:$G$211,5,FALSE))," ")</f>
        <v>VC SAINTAIS</v>
      </c>
      <c r="F46" s="25" t="str">
        <f>IF(B46&gt;0,(VLOOKUP($B46,[1]Inscription!$A$12:$G$211,7,FALSE))," ")</f>
        <v>50170500538</v>
      </c>
      <c r="G46" s="24" t="str">
        <f>LEFT(IF(B46&gt;0,(VLOOKUP($B46,[1]Inscription!$A$12:$G$211,6,FALSE))," "),8)</f>
        <v>A2</v>
      </c>
    </row>
    <row r="47" spans="1:7" x14ac:dyDescent="0.25">
      <c r="A47" s="18">
        <v>14</v>
      </c>
      <c r="B47" s="19">
        <v>5</v>
      </c>
      <c r="C47" s="1" t="str">
        <f>IF(B47&gt;0,CONCATENATE((VLOOKUP($B47,[1]Inscription!$A$12:$G$211,3,FALSE)),"   ",(VLOOKUP($B47,[1]Inscription!$A$12:$G$211,4,FALSE)))," ")</f>
        <v xml:space="preserve">DESNOYER Mickael   </v>
      </c>
      <c r="D47" s="6"/>
      <c r="E47" s="2" t="str">
        <f>IF(B47&gt;0,(VLOOKUP($B47,[1]Inscription!$A$12:$G$211,5,FALSE))," ")</f>
        <v>APOGE</v>
      </c>
      <c r="F47" s="7" t="str">
        <f>IF(B47&gt;0,(VLOOKUP($B47,[1]Inscription!$A$12:$G$211,7,FALSE))," ")</f>
        <v>50171400090</v>
      </c>
      <c r="G47" s="2" t="str">
        <f>LEFT(IF(B47&gt;0,(VLOOKUP($B47,[1]Inscription!$A$12:$G$211,6,FALSE))," "),8)</f>
        <v>A1</v>
      </c>
    </row>
    <row r="48" spans="1:7" x14ac:dyDescent="0.25">
      <c r="A48" s="18">
        <v>15</v>
      </c>
      <c r="B48" s="19">
        <v>4</v>
      </c>
      <c r="C48" s="1" t="str">
        <f>IF(B48&gt;0,CONCATENATE((VLOOKUP($B48,[1]Inscription!$A$12:$G$211,3,FALSE)),"   ",(VLOOKUP($B48,[1]Inscription!$A$12:$G$211,4,FALSE)))," ")</f>
        <v xml:space="preserve">BOUTET Quentin   </v>
      </c>
      <c r="D48" s="6"/>
      <c r="E48" s="2" t="str">
        <f>IF(B48&gt;0,(VLOOKUP($B48,[1]Inscription!$A$12:$G$211,5,FALSE))," ")</f>
        <v>UA LA ROCHEFOUCAULD</v>
      </c>
      <c r="F48" s="7" t="str">
        <f>IF(B48&gt;0,(VLOOKUP($B48,[1]Inscription!$A$12:$G$211,7,FALSE))," ")</f>
        <v>50160150288</v>
      </c>
      <c r="G48" s="2" t="str">
        <f>LEFT(IF(B48&gt;0,(VLOOKUP($B48,[1]Inscription!$A$12:$G$211,6,FALSE))," "),8)</f>
        <v>A1</v>
      </c>
    </row>
    <row r="49" spans="1:7" x14ac:dyDescent="0.25">
      <c r="A49" s="18">
        <v>16</v>
      </c>
      <c r="B49" s="19">
        <v>27</v>
      </c>
      <c r="C49" s="22" t="str">
        <f>IF(B49&gt;0,CONCATENATE((VLOOKUP($B49,[1]Inscription!$A$12:$G$211,3,FALSE)),"   ",(VLOOKUP($B49,[1]Inscription!$A$12:$G$211,4,FALSE)))," ")</f>
        <v xml:space="preserve">DEBEAU Alexandre   </v>
      </c>
      <c r="D49" s="23"/>
      <c r="E49" s="24" t="str">
        <f>IF(B49&gt;0,(VLOOKUP($B49,[1]Inscription!$A$12:$G$211,5,FALSE))," ")</f>
        <v>INDIVIDUEL</v>
      </c>
      <c r="F49" s="25" t="str">
        <f>IF(B49&gt;0,(VLOOKUP($B49,[1]Inscription!$A$12:$G$211,7,FALSE))," ")</f>
        <v>50161860250</v>
      </c>
      <c r="G49" s="24" t="str">
        <f>LEFT(IF(B49&gt;0,(VLOOKUP($B49,[1]Inscription!$A$12:$G$211,6,FALSE))," "),8)</f>
        <v>A2</v>
      </c>
    </row>
  </sheetData>
  <mergeCells count="8">
    <mergeCell ref="B31:E31"/>
    <mergeCell ref="F31:G31"/>
    <mergeCell ref="B32:D32"/>
    <mergeCell ref="C33:D33"/>
    <mergeCell ref="B1:E1"/>
    <mergeCell ref="F1:G1"/>
    <mergeCell ref="B2:D2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2025-09-28T16:58:39Z</dcterms:created>
  <dcterms:modified xsi:type="dcterms:W3CDTF">2025-09-28T17:17:18Z</dcterms:modified>
</cp:coreProperties>
</file>